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0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.Datukishvili\Desktop\Lookup Functions\"/>
    </mc:Choice>
  </mc:AlternateContent>
  <bookViews>
    <workbookView xWindow="0" yWindow="0" windowWidth="24000" windowHeight="9510" tabRatio="689"/>
  </bookViews>
  <sheets>
    <sheet name="ამოცანა 1" sheetId="5" r:id="rId1"/>
    <sheet name="ამოცანა 1 ამოხსნა" sheetId="3" r:id="rId2"/>
    <sheet name="ამოცანა 2" sheetId="7" r:id="rId3"/>
    <sheet name="ამოცანა 2 ამოხსნა" sheetId="2" r:id="rId4"/>
    <sheet name="ამოცანა 3" sheetId="8" r:id="rId5"/>
    <sheet name="ამოცანა 3 ამოხსნა" sheetId="1" r:id="rId6"/>
    <sheet name="ამოცანა 4" sheetId="9" r:id="rId7"/>
    <sheet name="ამოცანა 4 ამოხსნა" sheetId="4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4" l="1"/>
  <c r="E23" i="4"/>
  <c r="E24" i="4"/>
  <c r="E25" i="4"/>
  <c r="E26" i="4"/>
  <c r="E27" i="4"/>
  <c r="E28" i="4"/>
  <c r="E29" i="4"/>
  <c r="E30" i="4"/>
  <c r="E21" i="4"/>
  <c r="D22" i="4"/>
  <c r="D23" i="4"/>
  <c r="D24" i="4"/>
  <c r="D25" i="4"/>
  <c r="D26" i="4"/>
  <c r="D27" i="4"/>
  <c r="D28" i="4"/>
  <c r="D29" i="4"/>
  <c r="D30" i="4"/>
  <c r="D21" i="4"/>
  <c r="D20" i="2"/>
  <c r="E8" i="4" l="1"/>
  <c r="E9" i="4"/>
  <c r="E10" i="4"/>
  <c r="E11" i="4"/>
  <c r="E12" i="4"/>
  <c r="E13" i="4"/>
  <c r="E14" i="4"/>
  <c r="E15" i="4"/>
  <c r="E16" i="4"/>
  <c r="E7" i="4"/>
  <c r="D8" i="4"/>
  <c r="D9" i="4"/>
  <c r="D10" i="4"/>
  <c r="D11" i="4"/>
  <c r="D12" i="4"/>
  <c r="D13" i="4"/>
  <c r="D14" i="4"/>
  <c r="D15" i="4"/>
  <c r="D16" i="4"/>
  <c r="D7" i="4"/>
  <c r="E8" i="3"/>
  <c r="E9" i="3"/>
  <c r="E10" i="3"/>
  <c r="E11" i="3"/>
  <c r="E12" i="3"/>
  <c r="E13" i="3"/>
  <c r="E14" i="3"/>
  <c r="E15" i="3"/>
  <c r="E16" i="3"/>
  <c r="E7" i="3"/>
  <c r="D8" i="3"/>
  <c r="D9" i="3"/>
  <c r="D10" i="3"/>
  <c r="D11" i="3"/>
  <c r="D12" i="3"/>
  <c r="D13" i="3"/>
  <c r="D14" i="3"/>
  <c r="D15" i="3"/>
  <c r="D16" i="3"/>
  <c r="D7" i="3"/>
  <c r="L7" i="1"/>
  <c r="L6" i="1"/>
  <c r="I20" i="2"/>
  <c r="I7" i="1" l="1"/>
  <c r="K7" i="1" l="1"/>
  <c r="J7" i="1"/>
  <c r="K6" i="1" l="1"/>
  <c r="J6" i="1"/>
  <c r="I6" i="1"/>
</calcChain>
</file>

<file path=xl/comments1.xml><?xml version="1.0" encoding="utf-8"?>
<comments xmlns="http://schemas.openxmlformats.org/spreadsheetml/2006/main">
  <authors>
    <author>G.Datukishvili</author>
  </authors>
  <commentList>
    <comment ref="D6" authorId="0" shapeId="0">
      <text>
        <r>
          <rPr>
            <sz val="9"/>
            <color indexed="81"/>
            <rFont val="Tahoma"/>
            <family val="2"/>
          </rPr>
          <t>მეორე ცხრილის დახმარებით იპოვეთ რომელი სტუდენტი რა ნშანზეა</t>
        </r>
      </text>
    </comment>
    <comment ref="E6" authorId="0" shapeId="0">
      <text>
        <r>
          <rPr>
            <sz val="9"/>
            <color indexed="81"/>
            <rFont val="Tahoma"/>
            <family val="2"/>
          </rPr>
          <t>მეორე ცხრილის დახმარებით იპოვეთ რომელი სტუდენტი რა ნშანზეა</t>
        </r>
      </text>
    </comment>
  </commentList>
</comments>
</file>

<file path=xl/comments2.xml><?xml version="1.0" encoding="utf-8"?>
<comments xmlns="http://schemas.openxmlformats.org/spreadsheetml/2006/main">
  <authors>
    <author>G.Datukishvili</author>
  </authors>
  <commentList>
    <comment ref="D6" authorId="0" shapeId="0">
      <text>
        <r>
          <rPr>
            <sz val="9"/>
            <color indexed="81"/>
            <rFont val="Tahoma"/>
            <family val="2"/>
          </rPr>
          <t>მეორე ცხრილის დახმარებით იპოვეთ რომელი სტუდენტი რა ნშანზეა</t>
        </r>
      </text>
    </comment>
    <comment ref="E6" authorId="0" shapeId="0">
      <text>
        <r>
          <rPr>
            <sz val="9"/>
            <color indexed="81"/>
            <rFont val="Tahoma"/>
            <family val="2"/>
          </rPr>
          <t>მეორე ცხრილის დახმარებით იპოვეთ რომელი სტუდენტი რა ნშანზეა</t>
        </r>
      </text>
    </comment>
  </commentList>
</comments>
</file>

<file path=xl/comments3.xml><?xml version="1.0" encoding="utf-8"?>
<comments xmlns="http://schemas.openxmlformats.org/spreadsheetml/2006/main">
  <authors>
    <author>Nikoloz</author>
  </authors>
  <commentList>
    <comment ref="B20" authorId="0" shapeId="0">
      <text>
        <r>
          <rPr>
            <sz val="9"/>
            <color indexed="81"/>
            <rFont val="Tahoma"/>
            <family val="2"/>
          </rPr>
          <t>ანგარიშის ნომრის მიხედვით განსაზღვრეთ სტუდენტის სახელი, გვარი და ქულა</t>
        </r>
      </text>
    </comment>
    <comment ref="G20" authorId="0" shapeId="0">
      <text>
        <r>
          <rPr>
            <sz val="9"/>
            <color indexed="81"/>
            <rFont val="Tahoma"/>
            <family val="2"/>
          </rPr>
          <t>ანგარიშის ნომრის მიხედვით განსაზღვრეთ სტუდენტის სახელი, გვარი და ქულა</t>
        </r>
      </text>
    </comment>
  </commentList>
</comments>
</file>

<file path=xl/comments4.xml><?xml version="1.0" encoding="utf-8"?>
<comments xmlns="http://schemas.openxmlformats.org/spreadsheetml/2006/main">
  <authors>
    <author>Nikoloz</author>
  </authors>
  <commentList>
    <comment ref="B20" authorId="0" shapeId="0">
      <text>
        <r>
          <rPr>
            <sz val="9"/>
            <color indexed="81"/>
            <rFont val="Tahoma"/>
            <family val="2"/>
          </rPr>
          <t>ანგარიშის ნომრის მიხედვით განსაზღვრეთ სტუდენტის სახელი, გვარი და ქულა</t>
        </r>
      </text>
    </comment>
    <comment ref="G20" authorId="0" shapeId="0">
      <text>
        <r>
          <rPr>
            <sz val="9"/>
            <color indexed="81"/>
            <rFont val="Tahoma"/>
            <family val="2"/>
          </rPr>
          <t>ანგარიშის ნომრის მიხედვით განსაზღვრეთ სტუდენტის სახელი, გვარი და ქულა</t>
        </r>
      </text>
    </comment>
  </commentList>
</comments>
</file>

<file path=xl/comments5.xml><?xml version="1.0" encoding="utf-8"?>
<comments xmlns="http://schemas.openxmlformats.org/spreadsheetml/2006/main">
  <authors>
    <author>Nikoloz</author>
  </authors>
  <commentList>
    <comment ref="G6" authorId="0" shapeId="0">
      <text>
        <r>
          <rPr>
            <sz val="9"/>
            <color indexed="81"/>
            <rFont val="Tahoma"/>
            <family val="2"/>
          </rPr>
          <t>ანგარიშის ნომრის მიხედვით განსაზღვრეთ სტუდენტის სახელი, გვარი და ქულა</t>
        </r>
      </text>
    </comment>
    <comment ref="G7" authorId="0" shapeId="0">
      <text>
        <r>
          <rPr>
            <sz val="9"/>
            <color indexed="81"/>
            <rFont val="Tahoma"/>
            <family val="2"/>
          </rPr>
          <t>ანგარიშის ნომრის მიხედვით განსაზღვრეთ სტუდენტის სახელი, გვარი და ქულა - ფორმულის გავრცელებით</t>
        </r>
      </text>
    </comment>
  </commentList>
</comments>
</file>

<file path=xl/comments6.xml><?xml version="1.0" encoding="utf-8"?>
<comments xmlns="http://schemas.openxmlformats.org/spreadsheetml/2006/main">
  <authors>
    <author>Nikoloz</author>
  </authors>
  <commentList>
    <comment ref="G6" authorId="0" shapeId="0">
      <text>
        <r>
          <rPr>
            <sz val="9"/>
            <color indexed="81"/>
            <rFont val="Tahoma"/>
            <family val="2"/>
          </rPr>
          <t>ანგარიშის ნომრის მიხედვით განსაზღვრეთ სტუდენტის სახელი, გვარი და ქულა</t>
        </r>
      </text>
    </comment>
    <comment ref="G7" authorId="0" shapeId="0">
      <text>
        <r>
          <rPr>
            <sz val="9"/>
            <color indexed="81"/>
            <rFont val="Tahoma"/>
            <family val="2"/>
          </rPr>
          <t>ანგარიშის ნომრის მიხედვით განსაზღვრეთ სტუდენტის სახელი, გვარი და ქულა - ფორმულის გავრცელებით</t>
        </r>
      </text>
    </comment>
  </commentList>
</comments>
</file>

<file path=xl/comments7.xml><?xml version="1.0" encoding="utf-8"?>
<comments xmlns="http://schemas.openxmlformats.org/spreadsheetml/2006/main">
  <authors>
    <author>G.Datukishvili</author>
  </authors>
  <commentList>
    <comment ref="D6" authorId="0" shapeId="0">
      <text>
        <r>
          <rPr>
            <sz val="9"/>
            <color indexed="81"/>
            <rFont val="Tahoma"/>
            <family val="2"/>
          </rPr>
          <t>მეორე ცხრილის დახმარებით იპოვეთ რომელი სტუდენტი რა ნშანზეა</t>
        </r>
      </text>
    </comment>
    <comment ref="E6" authorId="0" shapeId="0">
      <text>
        <r>
          <rPr>
            <sz val="9"/>
            <color indexed="81"/>
            <rFont val="Tahoma"/>
            <family val="2"/>
          </rPr>
          <t>მეორე ცხრილის დახმარებით იპოვეთ რომელი სტუდენტი რა ნშანზეა</t>
        </r>
      </text>
    </comment>
    <comment ref="D20" authorId="0" shapeId="0">
      <text>
        <r>
          <rPr>
            <sz val="9"/>
            <color indexed="81"/>
            <rFont val="Tahoma"/>
            <family val="2"/>
          </rPr>
          <t>მეორე ცხრილის დახმარებით იპოვეთ რომელი სტუდენტი რა ნშანზეა</t>
        </r>
      </text>
    </comment>
    <comment ref="E20" authorId="0" shapeId="0">
      <text>
        <r>
          <rPr>
            <sz val="9"/>
            <color indexed="81"/>
            <rFont val="Tahoma"/>
            <family val="2"/>
          </rPr>
          <t>მეორე ცხრილის დახმარებით იპოვეთ რომელი სტუდენტი რა ნშანზეა</t>
        </r>
      </text>
    </comment>
  </commentList>
</comments>
</file>

<file path=xl/comments8.xml><?xml version="1.0" encoding="utf-8"?>
<comments xmlns="http://schemas.openxmlformats.org/spreadsheetml/2006/main">
  <authors>
    <author>G.Datukishvili</author>
  </authors>
  <commentList>
    <comment ref="D6" authorId="0" shapeId="0">
      <text>
        <r>
          <rPr>
            <sz val="9"/>
            <color indexed="81"/>
            <rFont val="Tahoma"/>
            <family val="2"/>
          </rPr>
          <t>მეორე ცხრილის დახმარებით იპოვეთ რომელი სტუდენტი რა ნშანზეა</t>
        </r>
      </text>
    </comment>
    <comment ref="E6" authorId="0" shapeId="0">
      <text>
        <r>
          <rPr>
            <sz val="9"/>
            <color indexed="81"/>
            <rFont val="Tahoma"/>
            <family val="2"/>
          </rPr>
          <t>მეორე ცხრილის დახმარებით იპოვეთ რომელი სტუდენტი რა ნშანზეა</t>
        </r>
      </text>
    </comment>
    <comment ref="D20" authorId="0" shapeId="0">
      <text>
        <r>
          <rPr>
            <sz val="9"/>
            <color indexed="81"/>
            <rFont val="Tahoma"/>
            <family val="2"/>
          </rPr>
          <t>მეორე ცხრილის დახმარებით იპოვეთ რომელი სტუდენტი რა ნშანზეა</t>
        </r>
      </text>
    </comment>
    <comment ref="E20" authorId="0" shapeId="0">
      <text>
        <r>
          <rPr>
            <sz val="9"/>
            <color indexed="81"/>
            <rFont val="Tahoma"/>
            <family val="2"/>
          </rPr>
          <t>მეორე ცხრილის დახმარებით იპოვეთ რომელი სტუდენტი რა ნშანზეა</t>
        </r>
      </text>
    </comment>
  </commentList>
</comments>
</file>

<file path=xl/sharedStrings.xml><?xml version="1.0" encoding="utf-8"?>
<sst xmlns="http://schemas.openxmlformats.org/spreadsheetml/2006/main" count="310" uniqueCount="50">
  <si>
    <t>სახელი</t>
  </si>
  <si>
    <t>ამოხსნა 2</t>
  </si>
  <si>
    <t>ამოხსნა 1</t>
  </si>
  <si>
    <t>Vlookup</t>
  </si>
  <si>
    <t>გვარი</t>
  </si>
  <si>
    <t>ლუკა</t>
  </si>
  <si>
    <t>ლაშა</t>
  </si>
  <si>
    <t>ირაკლი</t>
  </si>
  <si>
    <t>გოჩა</t>
  </si>
  <si>
    <t>მაისურაძე</t>
  </si>
  <si>
    <t>კაპანაძე</t>
  </si>
  <si>
    <t>პირველი</t>
  </si>
  <si>
    <t>იაშვილი</t>
  </si>
  <si>
    <t>კაკაბაძე</t>
  </si>
  <si>
    <t>ჩხეიძე</t>
  </si>
  <si>
    <t>ასათიანი</t>
  </si>
  <si>
    <t>კალანდაძე</t>
  </si>
  <si>
    <t>შეროზია</t>
  </si>
  <si>
    <t>გოგიშვილი</t>
  </si>
  <si>
    <t>ქულა</t>
  </si>
  <si>
    <t>ნათია</t>
  </si>
  <si>
    <t>ანა</t>
  </si>
  <si>
    <t>მეგი</t>
  </si>
  <si>
    <t>სალომე</t>
  </si>
  <si>
    <t>ნიკოლოზ</t>
  </si>
  <si>
    <t>დავით</t>
  </si>
  <si>
    <t>შეცდომის არე</t>
  </si>
  <si>
    <t>ანგარიშის ნომერი</t>
  </si>
  <si>
    <t>სტუტენტი</t>
  </si>
  <si>
    <t>სტუდენტი 1</t>
  </si>
  <si>
    <t>სტუდენტი 2</t>
  </si>
  <si>
    <t>სტუდენტი 3</t>
  </si>
  <si>
    <t>სტუდენტი 4</t>
  </si>
  <si>
    <t>სტუდენტი 5</t>
  </si>
  <si>
    <t>სტუდენტი 6</t>
  </si>
  <si>
    <t>სტუდენტი 7</t>
  </si>
  <si>
    <t>სტუდენტი 8</t>
  </si>
  <si>
    <t>სტუდენტი 9</t>
  </si>
  <si>
    <t>სტუდენტი 10</t>
  </si>
  <si>
    <t>მიღებული ქულა</t>
  </si>
  <si>
    <t>F</t>
  </si>
  <si>
    <t>E</t>
  </si>
  <si>
    <t>D</t>
  </si>
  <si>
    <t>C</t>
  </si>
  <si>
    <t>B</t>
  </si>
  <si>
    <t>A</t>
  </si>
  <si>
    <t>ცხრილი 2</t>
  </si>
  <si>
    <t xml:space="preserve">ცხრილი 1 </t>
  </si>
  <si>
    <t>მიღებული ნიშანი - false - "0"</t>
  </si>
  <si>
    <t>მიღებული ნიშანი - true - "1"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</si>
</sst>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49" fontId="0" fillId="0" borderId="0" xfId="0" applyNumberFormat="1" applyFont="1" applyAlignment="1">
      <alignment horizontal="center"/>
    </xf>
    <xf numFmtId="0" fontId="0" fillId="0" borderId="0" xfId="0" applyFont="1" applyAlignment="1">
      <alignment horizontal="left" inden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 indent="1"/>
    </xf>
    <xf numFmtId="0" fontId="0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3" fillId="0" borderId="1" xfId="0" applyNumberFormat="1" applyFont="1" applyBorder="1" applyAlignment="1">
      <alignment horizontal="right" vertical="top"/>
    </xf>
    <xf numFmtId="0" fontId="3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49" fontId="0" fillId="0" borderId="1" xfId="0" applyNumberFormat="1" applyFont="1" applyBorder="1" applyAlignment="1">
      <alignment horizontal="left" vertical="top"/>
    </xf>
    <xf numFmtId="0" fontId="0" fillId="0" borderId="1" xfId="0" applyFont="1" applyBorder="1" applyAlignment="1">
      <alignment horizontal="right" vertical="center"/>
    </xf>
    <xf numFmtId="0" fontId="0" fillId="0" borderId="1" xfId="0" applyFont="1" applyBorder="1" applyAlignment="1">
      <alignment horizontal="left" indent="1"/>
    </xf>
    <xf numFmtId="0" fontId="0" fillId="0" borderId="1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center"/>
    </xf>
    <xf numFmtId="0" fontId="5" fillId="2" borderId="0" xfId="0" applyNumberFormat="1" applyFont="1" applyFill="1" applyAlignment="1">
      <alignment horizontal="center"/>
    </xf>
    <xf numFmtId="0" fontId="0" fillId="2" borderId="0" xfId="0" applyNumberFormat="1" applyFont="1" applyFill="1" applyAlignment="1">
      <alignment horizontal="center"/>
    </xf>
    <xf numFmtId="0" fontId="0" fillId="2" borderId="0" xfId="0" applyFont="1" applyFill="1" applyAlignment="1">
      <alignment horizontal="left" indent="1"/>
    </xf>
    <xf numFmtId="0" fontId="5" fillId="3" borderId="0" xfId="0" applyNumberFormat="1" applyFont="1" applyFill="1" applyAlignment="1">
      <alignment horizontal="center"/>
    </xf>
    <xf numFmtId="0" fontId="0" fillId="3" borderId="0" xfId="0" applyFont="1" applyFill="1" applyAlignment="1">
      <alignment horizontal="left" indent="1"/>
    </xf>
    <xf numFmtId="0" fontId="0" fillId="3" borderId="0" xfId="0" applyNumberFormat="1" applyFont="1" applyFill="1" applyAlignment="1">
      <alignment horizontal="center"/>
    </xf>
    <xf numFmtId="0" fontId="3" fillId="0" borderId="1" xfId="0" applyNumberFormat="1" applyFont="1" applyBorder="1" applyAlignment="1">
      <alignment horizontal="left" vertical="top"/>
    </xf>
    <xf numFmtId="0" fontId="3" fillId="0" borderId="1" xfId="0" applyFont="1" applyBorder="1" applyAlignment="1">
      <alignment horizontal="right" vertical="top"/>
    </xf>
    <xf numFmtId="0" fontId="6" fillId="0" borderId="1" xfId="0" applyFont="1" applyBorder="1" applyAlignment="1">
      <alignment horizontal="righ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49" fontId="3" fillId="0" borderId="2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7"/>
  <sheetViews>
    <sheetView tabSelected="1" zoomScale="120" zoomScaleNormal="120" workbookViewId="0">
      <selection activeCell="B21" sqref="B21"/>
    </sheetView>
  </sheetViews>
  <sheetFormatPr defaultColWidth="15.7109375" defaultRowHeight="15" x14ac:dyDescent="0.25"/>
  <cols>
    <col min="1" max="1" width="7.28515625" style="2" customWidth="1"/>
    <col min="2" max="2" width="15.7109375" style="2" customWidth="1"/>
    <col min="3" max="3" width="19.28515625" style="2" customWidth="1"/>
    <col min="4" max="5" width="30.85546875" style="2" customWidth="1"/>
    <col min="6" max="6" width="6.28515625" style="2" customWidth="1"/>
    <col min="7" max="7" width="15.7109375" style="2" customWidth="1"/>
    <col min="8" max="10" width="12.7109375" style="2" customWidth="1"/>
    <col min="11" max="16384" width="15.7109375" style="2"/>
  </cols>
  <sheetData>
    <row r="1" spans="1:11" customFormat="1" ht="15" customHeight="1" x14ac:dyDescent="0.25">
      <c r="A1" s="28" t="s">
        <v>3</v>
      </c>
      <c r="B1" s="28"/>
      <c r="C1" s="28"/>
      <c r="D1" s="28"/>
      <c r="E1" s="28"/>
      <c r="F1" s="28"/>
      <c r="G1" s="28"/>
      <c r="H1" s="28"/>
      <c r="I1" s="28"/>
    </row>
    <row r="2" spans="1:11" customFormat="1" ht="15" customHeight="1" x14ac:dyDescent="0.25">
      <c r="A2" s="28"/>
      <c r="B2" s="28"/>
      <c r="C2" s="28"/>
      <c r="D2" s="28"/>
      <c r="E2" s="28"/>
      <c r="F2" s="28"/>
      <c r="G2" s="28"/>
      <c r="H2" s="28"/>
      <c r="I2" s="28"/>
      <c r="J2" s="1"/>
    </row>
    <row r="3" spans="1:11" customFormat="1" ht="15" customHeight="1" x14ac:dyDescent="0.25">
      <c r="A3" s="28"/>
      <c r="B3" s="28"/>
      <c r="C3" s="28"/>
      <c r="D3" s="28"/>
      <c r="E3" s="28"/>
      <c r="F3" s="28"/>
      <c r="G3" s="28"/>
      <c r="H3" s="28"/>
      <c r="I3" s="28"/>
      <c r="J3" s="1"/>
    </row>
    <row r="4" spans="1:11" x14ac:dyDescent="0.25">
      <c r="C4" s="3"/>
      <c r="D4" s="3"/>
      <c r="E4" s="3"/>
      <c r="H4" s="3"/>
      <c r="I4" s="3"/>
    </row>
    <row r="5" spans="1:11" x14ac:dyDescent="0.25">
      <c r="B5" s="29" t="s">
        <v>47</v>
      </c>
      <c r="C5" s="29"/>
      <c r="D5" s="29"/>
      <c r="E5" s="4"/>
      <c r="G5" s="4"/>
      <c r="H5" s="4"/>
      <c r="I5" s="4"/>
      <c r="J5" s="4"/>
      <c r="K5" s="4"/>
    </row>
    <row r="6" spans="1:11" x14ac:dyDescent="0.25">
      <c r="B6" s="14" t="s">
        <v>28</v>
      </c>
      <c r="C6" s="15" t="s">
        <v>39</v>
      </c>
      <c r="D6" s="16" t="s">
        <v>48</v>
      </c>
      <c r="E6" s="16" t="s">
        <v>49</v>
      </c>
      <c r="G6" s="30" t="s">
        <v>46</v>
      </c>
      <c r="H6" s="30"/>
      <c r="I6" s="7"/>
      <c r="J6" s="7"/>
    </row>
    <row r="7" spans="1:11" x14ac:dyDescent="0.25">
      <c r="B7" s="14" t="s">
        <v>29</v>
      </c>
      <c r="C7" s="17">
        <v>57</v>
      </c>
      <c r="D7" s="16"/>
      <c r="E7" s="18"/>
      <c r="G7" s="11">
        <v>0</v>
      </c>
      <c r="H7" s="12" t="s">
        <v>40</v>
      </c>
      <c r="I7" s="7"/>
      <c r="J7" s="7"/>
    </row>
    <row r="8" spans="1:11" x14ac:dyDescent="0.25">
      <c r="B8" s="14" t="s">
        <v>30</v>
      </c>
      <c r="C8" s="17">
        <v>77</v>
      </c>
      <c r="D8" s="16"/>
      <c r="E8" s="18"/>
      <c r="G8" s="11">
        <v>50</v>
      </c>
      <c r="H8" s="13" t="s">
        <v>41</v>
      </c>
    </row>
    <row r="9" spans="1:11" x14ac:dyDescent="0.25">
      <c r="B9" s="14" t="s">
        <v>31</v>
      </c>
      <c r="C9" s="17">
        <v>78</v>
      </c>
      <c r="D9" s="16"/>
      <c r="E9" s="18"/>
      <c r="G9" s="11">
        <v>60</v>
      </c>
      <c r="H9" s="13" t="s">
        <v>42</v>
      </c>
    </row>
    <row r="10" spans="1:11" x14ac:dyDescent="0.25">
      <c r="B10" s="14" t="s">
        <v>32</v>
      </c>
      <c r="C10" s="17">
        <v>60</v>
      </c>
      <c r="D10" s="16"/>
      <c r="E10" s="18"/>
      <c r="G10" s="11">
        <v>70</v>
      </c>
      <c r="H10" s="13" t="s">
        <v>43</v>
      </c>
    </row>
    <row r="11" spans="1:11" x14ac:dyDescent="0.25">
      <c r="B11" s="14" t="s">
        <v>33</v>
      </c>
      <c r="C11" s="17">
        <v>33</v>
      </c>
      <c r="D11" s="16"/>
      <c r="E11" s="18"/>
      <c r="G11" s="11">
        <v>80</v>
      </c>
      <c r="H11" s="13" t="s">
        <v>44</v>
      </c>
    </row>
    <row r="12" spans="1:11" x14ac:dyDescent="0.25">
      <c r="B12" s="14" t="s">
        <v>34</v>
      </c>
      <c r="C12" s="17">
        <v>89</v>
      </c>
      <c r="D12" s="16"/>
      <c r="E12" s="18"/>
      <c r="G12" s="11">
        <v>90</v>
      </c>
      <c r="H12" s="13" t="s">
        <v>45</v>
      </c>
    </row>
    <row r="13" spans="1:11" x14ac:dyDescent="0.25">
      <c r="B13" s="14" t="s">
        <v>35</v>
      </c>
      <c r="C13" s="17">
        <v>80</v>
      </c>
      <c r="D13" s="16"/>
      <c r="E13" s="18"/>
    </row>
    <row r="14" spans="1:11" x14ac:dyDescent="0.25">
      <c r="B14" s="14" t="s">
        <v>36</v>
      </c>
      <c r="C14" s="17">
        <v>73</v>
      </c>
      <c r="D14" s="16"/>
      <c r="E14" s="18"/>
      <c r="G14" s="10"/>
    </row>
    <row r="15" spans="1:11" x14ac:dyDescent="0.25">
      <c r="B15" s="14" t="s">
        <v>37</v>
      </c>
      <c r="C15" s="17">
        <v>59</v>
      </c>
      <c r="D15" s="16"/>
      <c r="E15" s="18"/>
      <c r="G15" s="10"/>
    </row>
    <row r="16" spans="1:11" ht="12" customHeight="1" x14ac:dyDescent="0.25">
      <c r="B16" s="14" t="s">
        <v>38</v>
      </c>
      <c r="C16" s="17">
        <v>51</v>
      </c>
      <c r="D16" s="16"/>
      <c r="E16" s="18"/>
      <c r="G16" s="10"/>
    </row>
    <row r="17" spans="2:7" x14ac:dyDescent="0.25">
      <c r="B17" s="5"/>
      <c r="G17" s="10"/>
    </row>
  </sheetData>
  <mergeCells count="3">
    <mergeCell ref="A1:I3"/>
    <mergeCell ref="B5:D5"/>
    <mergeCell ref="G6:H6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7"/>
  <sheetViews>
    <sheetView zoomScale="120" zoomScaleNormal="120" workbookViewId="0">
      <selection activeCell="D6" sqref="D6"/>
    </sheetView>
  </sheetViews>
  <sheetFormatPr defaultColWidth="15.7109375" defaultRowHeight="15" x14ac:dyDescent="0.25"/>
  <cols>
    <col min="1" max="1" width="7.28515625" style="2" customWidth="1"/>
    <col min="2" max="2" width="15.7109375" style="2" customWidth="1"/>
    <col min="3" max="3" width="19.28515625" style="2" bestFit="1" customWidth="1"/>
    <col min="4" max="5" width="30.85546875" style="2" bestFit="1" customWidth="1"/>
    <col min="6" max="6" width="6.28515625" style="2" customWidth="1"/>
    <col min="7" max="7" width="15.7109375" style="2" customWidth="1"/>
    <col min="8" max="10" width="12.7109375" style="2" customWidth="1"/>
    <col min="11" max="16384" width="15.7109375" style="2"/>
  </cols>
  <sheetData>
    <row r="1" spans="1:11" customFormat="1" ht="15" customHeight="1" x14ac:dyDescent="0.25">
      <c r="A1" s="28" t="s">
        <v>3</v>
      </c>
      <c r="B1" s="28"/>
      <c r="C1" s="28"/>
      <c r="D1" s="28"/>
      <c r="E1" s="28"/>
      <c r="F1" s="28"/>
      <c r="G1" s="28"/>
      <c r="H1" s="28"/>
      <c r="I1" s="28"/>
    </row>
    <row r="2" spans="1:11" customFormat="1" ht="15" customHeight="1" x14ac:dyDescent="0.25">
      <c r="A2" s="28"/>
      <c r="B2" s="28"/>
      <c r="C2" s="28"/>
      <c r="D2" s="28"/>
      <c r="E2" s="28"/>
      <c r="F2" s="28"/>
      <c r="G2" s="28"/>
      <c r="H2" s="28"/>
      <c r="I2" s="28"/>
      <c r="J2" s="1"/>
    </row>
    <row r="3" spans="1:11" customFormat="1" ht="15" customHeight="1" x14ac:dyDescent="0.25">
      <c r="A3" s="28"/>
      <c r="B3" s="28"/>
      <c r="C3" s="28"/>
      <c r="D3" s="28"/>
      <c r="E3" s="28"/>
      <c r="F3" s="28"/>
      <c r="G3" s="28"/>
      <c r="H3" s="28"/>
      <c r="I3" s="28"/>
      <c r="J3" s="1"/>
    </row>
    <row r="4" spans="1:11" x14ac:dyDescent="0.25">
      <c r="C4" s="3"/>
      <c r="D4" s="3"/>
      <c r="E4" s="3"/>
      <c r="H4" s="3"/>
      <c r="I4" s="3"/>
    </row>
    <row r="5" spans="1:11" x14ac:dyDescent="0.25">
      <c r="B5" s="29" t="s">
        <v>47</v>
      </c>
      <c r="C5" s="29"/>
      <c r="D5" s="29"/>
      <c r="E5" s="4"/>
      <c r="G5" s="4"/>
      <c r="H5" s="4"/>
      <c r="I5" s="4"/>
      <c r="J5" s="4"/>
      <c r="K5" s="4"/>
    </row>
    <row r="6" spans="1:11" x14ac:dyDescent="0.25">
      <c r="B6" s="14" t="s">
        <v>28</v>
      </c>
      <c r="C6" s="15" t="s">
        <v>39</v>
      </c>
      <c r="D6" s="16" t="s">
        <v>48</v>
      </c>
      <c r="E6" s="16" t="s">
        <v>49</v>
      </c>
      <c r="G6" s="30" t="s">
        <v>46</v>
      </c>
      <c r="H6" s="30"/>
      <c r="I6" s="7"/>
      <c r="J6" s="7"/>
    </row>
    <row r="7" spans="1:11" x14ac:dyDescent="0.25">
      <c r="B7" s="14" t="s">
        <v>29</v>
      </c>
      <c r="C7" s="17">
        <v>57</v>
      </c>
      <c r="D7" s="16" t="e">
        <f>VLOOKUP(C7,$G$7:$H$12,2,0)</f>
        <v>#N/A</v>
      </c>
      <c r="E7" s="18" t="str">
        <f>VLOOKUP(C7,$G$7:$H$12,2,1)</f>
        <v>E</v>
      </c>
      <c r="G7" s="11">
        <v>0</v>
      </c>
      <c r="H7" s="12" t="s">
        <v>40</v>
      </c>
      <c r="I7" s="7"/>
      <c r="J7" s="7"/>
    </row>
    <row r="8" spans="1:11" x14ac:dyDescent="0.25">
      <c r="B8" s="14" t="s">
        <v>30</v>
      </c>
      <c r="C8" s="17">
        <v>77</v>
      </c>
      <c r="D8" s="16" t="e">
        <f t="shared" ref="D8:D16" si="0">VLOOKUP(C8,$G$7:$H$12,2,0)</f>
        <v>#N/A</v>
      </c>
      <c r="E8" s="18" t="str">
        <f t="shared" ref="E8:E16" si="1">VLOOKUP(C8,$G$7:$H$12,2,1)</f>
        <v>C</v>
      </c>
      <c r="G8" s="11">
        <v>50</v>
      </c>
      <c r="H8" s="13" t="s">
        <v>41</v>
      </c>
    </row>
    <row r="9" spans="1:11" x14ac:dyDescent="0.25">
      <c r="B9" s="14" t="s">
        <v>31</v>
      </c>
      <c r="C9" s="17">
        <v>78</v>
      </c>
      <c r="D9" s="16" t="e">
        <f t="shared" si="0"/>
        <v>#N/A</v>
      </c>
      <c r="E9" s="18" t="str">
        <f t="shared" si="1"/>
        <v>C</v>
      </c>
      <c r="G9" s="11">
        <v>60</v>
      </c>
      <c r="H9" s="13" t="s">
        <v>42</v>
      </c>
    </row>
    <row r="10" spans="1:11" x14ac:dyDescent="0.25">
      <c r="B10" s="14" t="s">
        <v>32</v>
      </c>
      <c r="C10" s="17">
        <v>60</v>
      </c>
      <c r="D10" s="16" t="str">
        <f t="shared" si="0"/>
        <v>D</v>
      </c>
      <c r="E10" s="18" t="str">
        <f t="shared" si="1"/>
        <v>D</v>
      </c>
      <c r="G10" s="11">
        <v>70</v>
      </c>
      <c r="H10" s="13" t="s">
        <v>43</v>
      </c>
    </row>
    <row r="11" spans="1:11" x14ac:dyDescent="0.25">
      <c r="B11" s="14" t="s">
        <v>33</v>
      </c>
      <c r="C11" s="17">
        <v>33</v>
      </c>
      <c r="D11" s="16" t="e">
        <f t="shared" si="0"/>
        <v>#N/A</v>
      </c>
      <c r="E11" s="18" t="str">
        <f t="shared" si="1"/>
        <v>F</v>
      </c>
      <c r="G11" s="11">
        <v>80</v>
      </c>
      <c r="H11" s="13" t="s">
        <v>44</v>
      </c>
    </row>
    <row r="12" spans="1:11" x14ac:dyDescent="0.25">
      <c r="B12" s="14" t="s">
        <v>34</v>
      </c>
      <c r="C12" s="17">
        <v>89</v>
      </c>
      <c r="D12" s="16" t="e">
        <f t="shared" si="0"/>
        <v>#N/A</v>
      </c>
      <c r="E12" s="18" t="str">
        <f t="shared" si="1"/>
        <v>B</v>
      </c>
      <c r="G12" s="11">
        <v>90</v>
      </c>
      <c r="H12" s="13" t="s">
        <v>45</v>
      </c>
    </row>
    <row r="13" spans="1:11" x14ac:dyDescent="0.25">
      <c r="B13" s="14" t="s">
        <v>35</v>
      </c>
      <c r="C13" s="17">
        <v>80</v>
      </c>
      <c r="D13" s="16" t="str">
        <f t="shared" si="0"/>
        <v>B</v>
      </c>
      <c r="E13" s="18" t="str">
        <f t="shared" si="1"/>
        <v>B</v>
      </c>
    </row>
    <row r="14" spans="1:11" x14ac:dyDescent="0.25">
      <c r="B14" s="14" t="s">
        <v>36</v>
      </c>
      <c r="C14" s="17">
        <v>73</v>
      </c>
      <c r="D14" s="16" t="e">
        <f t="shared" si="0"/>
        <v>#N/A</v>
      </c>
      <c r="E14" s="18" t="str">
        <f t="shared" si="1"/>
        <v>C</v>
      </c>
      <c r="G14" s="10"/>
    </row>
    <row r="15" spans="1:11" x14ac:dyDescent="0.25">
      <c r="B15" s="14" t="s">
        <v>37</v>
      </c>
      <c r="C15" s="17">
        <v>59</v>
      </c>
      <c r="D15" s="16" t="e">
        <f t="shared" si="0"/>
        <v>#N/A</v>
      </c>
      <c r="E15" s="18" t="str">
        <f t="shared" si="1"/>
        <v>E</v>
      </c>
      <c r="G15" s="10"/>
    </row>
    <row r="16" spans="1:11" ht="12" customHeight="1" x14ac:dyDescent="0.25">
      <c r="B16" s="14" t="s">
        <v>38</v>
      </c>
      <c r="C16" s="17">
        <v>51</v>
      </c>
      <c r="D16" s="16" t="e">
        <f t="shared" si="0"/>
        <v>#N/A</v>
      </c>
      <c r="E16" s="18" t="str">
        <f t="shared" si="1"/>
        <v>E</v>
      </c>
      <c r="G16" s="10"/>
    </row>
    <row r="17" spans="2:7" x14ac:dyDescent="0.25">
      <c r="B17" s="5"/>
      <c r="G17" s="10"/>
    </row>
  </sheetData>
  <mergeCells count="3">
    <mergeCell ref="A1:I3"/>
    <mergeCell ref="G6:H6"/>
    <mergeCell ref="B5:D5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0"/>
  <sheetViews>
    <sheetView zoomScale="120" zoomScaleNormal="120" workbookViewId="0">
      <selection activeCell="D20" sqref="D20"/>
    </sheetView>
  </sheetViews>
  <sheetFormatPr defaultColWidth="15.7109375" defaultRowHeight="15" x14ac:dyDescent="0.25"/>
  <cols>
    <col min="1" max="1" width="7.28515625" style="2" customWidth="1"/>
    <col min="2" max="4" width="15.7109375" style="2" customWidth="1"/>
    <col min="5" max="5" width="18" style="2" customWidth="1"/>
    <col min="6" max="6" width="1.7109375" style="2" customWidth="1"/>
    <col min="7" max="7" width="15.7109375" style="2" customWidth="1"/>
    <col min="8" max="9" width="12.7109375" style="2" customWidth="1"/>
    <col min="10" max="16384" width="15.7109375" style="2"/>
  </cols>
  <sheetData>
    <row r="1" spans="1:10" customFormat="1" ht="15" customHeight="1" x14ac:dyDescent="0.25">
      <c r="A1" s="28" t="s">
        <v>3</v>
      </c>
      <c r="B1" s="28"/>
      <c r="C1" s="28"/>
      <c r="D1" s="28"/>
      <c r="E1" s="28"/>
      <c r="F1" s="28"/>
      <c r="G1" s="28"/>
      <c r="H1" s="28"/>
      <c r="I1" s="28"/>
    </row>
    <row r="2" spans="1:10" customFormat="1" ht="15" customHeight="1" x14ac:dyDescent="0.25">
      <c r="A2" s="28"/>
      <c r="B2" s="28"/>
      <c r="C2" s="28"/>
      <c r="D2" s="28"/>
      <c r="E2" s="28"/>
      <c r="F2" s="28"/>
      <c r="G2" s="28"/>
      <c r="H2" s="28"/>
      <c r="I2" s="28"/>
    </row>
    <row r="3" spans="1:10" customFormat="1" ht="15" customHeight="1" x14ac:dyDescent="0.25">
      <c r="A3" s="28"/>
      <c r="B3" s="28"/>
      <c r="C3" s="28"/>
      <c r="D3" s="28"/>
      <c r="E3" s="28"/>
      <c r="F3" s="28"/>
      <c r="G3" s="28"/>
      <c r="H3" s="28"/>
      <c r="I3" s="28"/>
    </row>
    <row r="4" spans="1:10" x14ac:dyDescent="0.25">
      <c r="C4" s="3"/>
      <c r="D4" s="3"/>
      <c r="E4" s="3"/>
      <c r="H4" s="3"/>
      <c r="I4" s="3"/>
    </row>
    <row r="5" spans="1:10" ht="39.950000000000003" customHeight="1" x14ac:dyDescent="0.25">
      <c r="B5" s="4" t="s">
        <v>27</v>
      </c>
      <c r="C5" s="4" t="s">
        <v>0</v>
      </c>
      <c r="D5" s="4" t="s">
        <v>4</v>
      </c>
      <c r="E5" s="4" t="s">
        <v>19</v>
      </c>
      <c r="G5" s="4" t="s">
        <v>27</v>
      </c>
      <c r="H5" s="4" t="s">
        <v>0</v>
      </c>
      <c r="I5" s="4" t="s">
        <v>4</v>
      </c>
      <c r="J5" s="4" t="s">
        <v>19</v>
      </c>
    </row>
    <row r="6" spans="1:10" x14ac:dyDescent="0.25">
      <c r="B6" s="9">
        <v>234159217</v>
      </c>
      <c r="C6" s="6" t="s">
        <v>21</v>
      </c>
      <c r="D6" s="6" t="s">
        <v>17</v>
      </c>
      <c r="E6" s="3">
        <v>90</v>
      </c>
      <c r="G6" s="9">
        <v>2234159219</v>
      </c>
      <c r="H6" s="6" t="s">
        <v>22</v>
      </c>
      <c r="I6" s="6" t="s">
        <v>15</v>
      </c>
      <c r="J6" s="3">
        <v>74</v>
      </c>
    </row>
    <row r="7" spans="1:10" x14ac:dyDescent="0.25">
      <c r="B7" s="9">
        <v>529126509</v>
      </c>
      <c r="C7" s="6" t="s">
        <v>24</v>
      </c>
      <c r="D7" s="6" t="s">
        <v>18</v>
      </c>
      <c r="E7" s="3">
        <v>81</v>
      </c>
      <c r="G7" s="9">
        <v>529126509</v>
      </c>
      <c r="H7" s="21" t="s">
        <v>24</v>
      </c>
      <c r="I7" s="6" t="s">
        <v>18</v>
      </c>
      <c r="J7" s="3">
        <v>81</v>
      </c>
    </row>
    <row r="8" spans="1:10" x14ac:dyDescent="0.25">
      <c r="B8" s="9">
        <v>1234159218</v>
      </c>
      <c r="C8" s="6" t="s">
        <v>8</v>
      </c>
      <c r="D8" s="6" t="s">
        <v>14</v>
      </c>
      <c r="E8" s="3">
        <v>84</v>
      </c>
      <c r="G8" s="9">
        <v>1824093802</v>
      </c>
      <c r="H8" s="6" t="s">
        <v>5</v>
      </c>
      <c r="I8" s="6" t="s">
        <v>12</v>
      </c>
      <c r="J8" s="3">
        <v>98</v>
      </c>
    </row>
    <row r="9" spans="1:10" x14ac:dyDescent="0.25">
      <c r="B9" s="24">
        <v>1529126510</v>
      </c>
      <c r="C9" s="23" t="s">
        <v>25</v>
      </c>
      <c r="D9" s="6" t="s">
        <v>11</v>
      </c>
      <c r="E9" s="3">
        <v>91</v>
      </c>
      <c r="G9" s="9">
        <v>2529126511</v>
      </c>
      <c r="H9" s="6" t="s">
        <v>20</v>
      </c>
      <c r="I9" s="6" t="s">
        <v>13</v>
      </c>
      <c r="J9" s="3">
        <v>72</v>
      </c>
    </row>
    <row r="10" spans="1:10" x14ac:dyDescent="0.25">
      <c r="B10" s="9">
        <v>1824093802</v>
      </c>
      <c r="C10" s="6" t="s">
        <v>5</v>
      </c>
      <c r="D10" s="6" t="s">
        <v>12</v>
      </c>
      <c r="E10" s="3">
        <v>98</v>
      </c>
      <c r="G10" s="9">
        <v>3529126512</v>
      </c>
      <c r="H10" s="6" t="s">
        <v>7</v>
      </c>
      <c r="I10" s="6" t="s">
        <v>16</v>
      </c>
      <c r="J10" s="3">
        <v>78</v>
      </c>
    </row>
    <row r="11" spans="1:10" x14ac:dyDescent="0.25">
      <c r="B11" s="9">
        <v>2234159219</v>
      </c>
      <c r="C11" s="6" t="s">
        <v>22</v>
      </c>
      <c r="D11" s="6" t="s">
        <v>15</v>
      </c>
      <c r="E11" s="3">
        <v>74</v>
      </c>
      <c r="G11" s="9">
        <v>3824093804</v>
      </c>
      <c r="H11" s="6" t="s">
        <v>6</v>
      </c>
      <c r="I11" s="6" t="s">
        <v>10</v>
      </c>
      <c r="J11" s="3">
        <v>68</v>
      </c>
    </row>
    <row r="12" spans="1:10" x14ac:dyDescent="0.25">
      <c r="B12" s="9">
        <v>2529126511</v>
      </c>
      <c r="C12" s="6" t="s">
        <v>20</v>
      </c>
      <c r="D12" s="6" t="s">
        <v>13</v>
      </c>
      <c r="E12" s="3">
        <v>72</v>
      </c>
      <c r="G12" s="9">
        <v>2824093803</v>
      </c>
      <c r="H12" s="6" t="s">
        <v>23</v>
      </c>
      <c r="I12" s="6" t="s">
        <v>9</v>
      </c>
      <c r="J12" s="3">
        <v>93</v>
      </c>
    </row>
    <row r="13" spans="1:10" x14ac:dyDescent="0.25">
      <c r="B13" s="9">
        <v>2824093803</v>
      </c>
      <c r="C13" s="6" t="s">
        <v>23</v>
      </c>
      <c r="D13" s="6" t="s">
        <v>9</v>
      </c>
      <c r="E13" s="3">
        <v>93</v>
      </c>
      <c r="G13" s="20">
        <v>1529126510</v>
      </c>
      <c r="H13" s="6" t="s">
        <v>25</v>
      </c>
      <c r="I13" s="6" t="s">
        <v>11</v>
      </c>
      <c r="J13" s="3">
        <v>91</v>
      </c>
    </row>
    <row r="14" spans="1:10" x14ac:dyDescent="0.25">
      <c r="B14" s="9">
        <v>3529126512</v>
      </c>
      <c r="C14" s="6" t="s">
        <v>7</v>
      </c>
      <c r="D14" s="6" t="s">
        <v>16</v>
      </c>
      <c r="E14" s="3">
        <v>78</v>
      </c>
      <c r="G14" s="9">
        <v>234159217</v>
      </c>
      <c r="H14" s="6" t="s">
        <v>21</v>
      </c>
      <c r="I14" s="6" t="s">
        <v>17</v>
      </c>
      <c r="J14" s="3">
        <v>90</v>
      </c>
    </row>
    <row r="15" spans="1:10" x14ac:dyDescent="0.25">
      <c r="B15" s="9">
        <v>3824093804</v>
      </c>
      <c r="C15" s="6" t="s">
        <v>6</v>
      </c>
      <c r="D15" s="6" t="s">
        <v>10</v>
      </c>
      <c r="E15" s="3">
        <v>68</v>
      </c>
      <c r="G15" s="9">
        <v>1234159218</v>
      </c>
      <c r="H15" s="6" t="s">
        <v>8</v>
      </c>
      <c r="I15" s="6" t="s">
        <v>14</v>
      </c>
      <c r="J15" s="3">
        <v>84</v>
      </c>
    </row>
    <row r="19" spans="2:9" ht="25.5" x14ac:dyDescent="0.25">
      <c r="C19" s="4" t="s">
        <v>27</v>
      </c>
      <c r="D19" s="4" t="s">
        <v>0</v>
      </c>
      <c r="H19" s="4" t="s">
        <v>27</v>
      </c>
      <c r="I19" s="4" t="s">
        <v>0</v>
      </c>
    </row>
    <row r="20" spans="2:9" x14ac:dyDescent="0.25">
      <c r="B20" s="8" t="s">
        <v>2</v>
      </c>
      <c r="C20" s="22">
        <v>1529126510</v>
      </c>
      <c r="D20" s="7"/>
      <c r="G20" s="8" t="s">
        <v>2</v>
      </c>
      <c r="H20" s="19">
        <v>1529126510</v>
      </c>
      <c r="I20" s="7"/>
    </row>
  </sheetData>
  <mergeCells count="1">
    <mergeCell ref="A1:I3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0"/>
  <sheetViews>
    <sheetView zoomScale="120" zoomScaleNormal="120" workbookViewId="0">
      <selection activeCell="B5" sqref="B5"/>
    </sheetView>
  </sheetViews>
  <sheetFormatPr defaultColWidth="15.7109375" defaultRowHeight="15" x14ac:dyDescent="0.25"/>
  <cols>
    <col min="1" max="1" width="7.28515625" style="2" customWidth="1"/>
    <col min="2" max="4" width="15.7109375" style="2" customWidth="1"/>
    <col min="5" max="5" width="18" style="2" customWidth="1"/>
    <col min="6" max="6" width="1.7109375" style="2" customWidth="1"/>
    <col min="7" max="7" width="15.7109375" style="2" customWidth="1"/>
    <col min="8" max="9" width="12.7109375" style="2" customWidth="1"/>
    <col min="10" max="16384" width="15.7109375" style="2"/>
  </cols>
  <sheetData>
    <row r="1" spans="1:10" customFormat="1" ht="15" customHeight="1" x14ac:dyDescent="0.25">
      <c r="A1" s="28" t="s">
        <v>3</v>
      </c>
      <c r="B1" s="28"/>
      <c r="C1" s="28"/>
      <c r="D1" s="28"/>
      <c r="E1" s="28"/>
      <c r="F1" s="28"/>
      <c r="G1" s="28"/>
      <c r="H1" s="28"/>
      <c r="I1" s="28"/>
    </row>
    <row r="2" spans="1:10" customFormat="1" ht="15" customHeight="1" x14ac:dyDescent="0.25">
      <c r="A2" s="28"/>
      <c r="B2" s="28"/>
      <c r="C2" s="28"/>
      <c r="D2" s="28"/>
      <c r="E2" s="28"/>
      <c r="F2" s="28"/>
      <c r="G2" s="28"/>
      <c r="H2" s="28"/>
      <c r="I2" s="28"/>
    </row>
    <row r="3" spans="1:10" customFormat="1" ht="15" customHeight="1" x14ac:dyDescent="0.25">
      <c r="A3" s="28"/>
      <c r="B3" s="28"/>
      <c r="C3" s="28"/>
      <c r="D3" s="28"/>
      <c r="E3" s="28"/>
      <c r="F3" s="28"/>
      <c r="G3" s="28"/>
      <c r="H3" s="28"/>
      <c r="I3" s="28"/>
    </row>
    <row r="4" spans="1:10" x14ac:dyDescent="0.25">
      <c r="C4" s="3"/>
      <c r="D4" s="3"/>
      <c r="E4" s="3"/>
      <c r="H4" s="3"/>
      <c r="I4" s="3"/>
    </row>
    <row r="5" spans="1:10" ht="39.950000000000003" customHeight="1" x14ac:dyDescent="0.25">
      <c r="B5" s="4" t="s">
        <v>27</v>
      </c>
      <c r="C5" s="4" t="s">
        <v>0</v>
      </c>
      <c r="D5" s="4" t="s">
        <v>4</v>
      </c>
      <c r="E5" s="4" t="s">
        <v>19</v>
      </c>
      <c r="G5" s="4" t="s">
        <v>27</v>
      </c>
      <c r="H5" s="4" t="s">
        <v>0</v>
      </c>
      <c r="I5" s="4" t="s">
        <v>4</v>
      </c>
      <c r="J5" s="4" t="s">
        <v>19</v>
      </c>
    </row>
    <row r="6" spans="1:10" x14ac:dyDescent="0.25">
      <c r="B6" s="9">
        <v>234159217</v>
      </c>
      <c r="C6" s="6" t="s">
        <v>21</v>
      </c>
      <c r="D6" s="6" t="s">
        <v>17</v>
      </c>
      <c r="E6" s="3">
        <v>90</v>
      </c>
      <c r="G6" s="9">
        <v>2234159219</v>
      </c>
      <c r="H6" s="6" t="s">
        <v>22</v>
      </c>
      <c r="I6" s="6" t="s">
        <v>15</v>
      </c>
      <c r="J6" s="3">
        <v>74</v>
      </c>
    </row>
    <row r="7" spans="1:10" x14ac:dyDescent="0.25">
      <c r="B7" s="9">
        <v>529126509</v>
      </c>
      <c r="C7" s="6" t="s">
        <v>24</v>
      </c>
      <c r="D7" s="6" t="s">
        <v>18</v>
      </c>
      <c r="E7" s="3">
        <v>81</v>
      </c>
      <c r="G7" s="9">
        <v>529126509</v>
      </c>
      <c r="H7" s="21" t="s">
        <v>24</v>
      </c>
      <c r="I7" s="6" t="s">
        <v>18</v>
      </c>
      <c r="J7" s="3">
        <v>81</v>
      </c>
    </row>
    <row r="8" spans="1:10" x14ac:dyDescent="0.25">
      <c r="B8" s="9">
        <v>1234159218</v>
      </c>
      <c r="C8" s="6" t="s">
        <v>8</v>
      </c>
      <c r="D8" s="6" t="s">
        <v>14</v>
      </c>
      <c r="E8" s="3">
        <v>84</v>
      </c>
      <c r="G8" s="9">
        <v>1824093802</v>
      </c>
      <c r="H8" s="6" t="s">
        <v>5</v>
      </c>
      <c r="I8" s="6" t="s">
        <v>12</v>
      </c>
      <c r="J8" s="3">
        <v>98</v>
      </c>
    </row>
    <row r="9" spans="1:10" x14ac:dyDescent="0.25">
      <c r="B9" s="24">
        <v>1529126510</v>
      </c>
      <c r="C9" s="23" t="s">
        <v>25</v>
      </c>
      <c r="D9" s="6" t="s">
        <v>11</v>
      </c>
      <c r="E9" s="3">
        <v>91</v>
      </c>
      <c r="G9" s="9">
        <v>2529126511</v>
      </c>
      <c r="H9" s="6" t="s">
        <v>20</v>
      </c>
      <c r="I9" s="6" t="s">
        <v>13</v>
      </c>
      <c r="J9" s="3">
        <v>72</v>
      </c>
    </row>
    <row r="10" spans="1:10" x14ac:dyDescent="0.25">
      <c r="B10" s="9">
        <v>1824093802</v>
      </c>
      <c r="C10" s="6" t="s">
        <v>5</v>
      </c>
      <c r="D10" s="6" t="s">
        <v>12</v>
      </c>
      <c r="E10" s="3">
        <v>98</v>
      </c>
      <c r="G10" s="9">
        <v>3529126512</v>
      </c>
      <c r="H10" s="6" t="s">
        <v>7</v>
      </c>
      <c r="I10" s="6" t="s">
        <v>16</v>
      </c>
      <c r="J10" s="3">
        <v>78</v>
      </c>
    </row>
    <row r="11" spans="1:10" x14ac:dyDescent="0.25">
      <c r="B11" s="9">
        <v>2234159219</v>
      </c>
      <c r="C11" s="6" t="s">
        <v>22</v>
      </c>
      <c r="D11" s="6" t="s">
        <v>15</v>
      </c>
      <c r="E11" s="3">
        <v>74</v>
      </c>
      <c r="G11" s="9">
        <v>3824093804</v>
      </c>
      <c r="H11" s="6" t="s">
        <v>6</v>
      </c>
      <c r="I11" s="6" t="s">
        <v>10</v>
      </c>
      <c r="J11" s="3">
        <v>68</v>
      </c>
    </row>
    <row r="12" spans="1:10" x14ac:dyDescent="0.25">
      <c r="B12" s="9">
        <v>2529126511</v>
      </c>
      <c r="C12" s="6" t="s">
        <v>20</v>
      </c>
      <c r="D12" s="6" t="s">
        <v>13</v>
      </c>
      <c r="E12" s="3">
        <v>72</v>
      </c>
      <c r="G12" s="9">
        <v>2824093803</v>
      </c>
      <c r="H12" s="6" t="s">
        <v>23</v>
      </c>
      <c r="I12" s="6" t="s">
        <v>9</v>
      </c>
      <c r="J12" s="3">
        <v>93</v>
      </c>
    </row>
    <row r="13" spans="1:10" x14ac:dyDescent="0.25">
      <c r="B13" s="9">
        <v>2824093803</v>
      </c>
      <c r="C13" s="6" t="s">
        <v>23</v>
      </c>
      <c r="D13" s="6" t="s">
        <v>9</v>
      </c>
      <c r="E13" s="3">
        <v>93</v>
      </c>
      <c r="G13" s="20">
        <v>1529126510</v>
      </c>
      <c r="H13" s="6" t="s">
        <v>25</v>
      </c>
      <c r="I13" s="6" t="s">
        <v>11</v>
      </c>
      <c r="J13" s="3">
        <v>91</v>
      </c>
    </row>
    <row r="14" spans="1:10" x14ac:dyDescent="0.25">
      <c r="B14" s="9">
        <v>3529126512</v>
      </c>
      <c r="C14" s="6" t="s">
        <v>7</v>
      </c>
      <c r="D14" s="6" t="s">
        <v>16</v>
      </c>
      <c r="E14" s="3">
        <v>78</v>
      </c>
      <c r="G14" s="9">
        <v>234159217</v>
      </c>
      <c r="H14" s="6" t="s">
        <v>21</v>
      </c>
      <c r="I14" s="6" t="s">
        <v>17</v>
      </c>
      <c r="J14" s="3">
        <v>90</v>
      </c>
    </row>
    <row r="15" spans="1:10" x14ac:dyDescent="0.25">
      <c r="B15" s="9">
        <v>3824093804</v>
      </c>
      <c r="C15" s="6" t="s">
        <v>6</v>
      </c>
      <c r="D15" s="6" t="s">
        <v>10</v>
      </c>
      <c r="E15" s="3">
        <v>68</v>
      </c>
      <c r="G15" s="9">
        <v>1234159218</v>
      </c>
      <c r="H15" s="6" t="s">
        <v>8</v>
      </c>
      <c r="I15" s="6" t="s">
        <v>14</v>
      </c>
      <c r="J15" s="3">
        <v>84</v>
      </c>
    </row>
    <row r="19" spans="2:9" ht="25.5" x14ac:dyDescent="0.25">
      <c r="C19" s="4" t="s">
        <v>27</v>
      </c>
      <c r="D19" s="4" t="s">
        <v>0</v>
      </c>
      <c r="H19" s="4" t="s">
        <v>27</v>
      </c>
      <c r="I19" s="4" t="s">
        <v>0</v>
      </c>
    </row>
    <row r="20" spans="2:9" x14ac:dyDescent="0.25">
      <c r="B20" s="8" t="s">
        <v>2</v>
      </c>
      <c r="C20" s="22">
        <v>1529126510</v>
      </c>
      <c r="D20" s="7" t="str">
        <f>VLOOKUP(C20,B6:C15,2)</f>
        <v>დავით</v>
      </c>
      <c r="G20" s="8" t="s">
        <v>2</v>
      </c>
      <c r="H20" s="19">
        <v>1529126510</v>
      </c>
      <c r="I20" s="7" t="str">
        <f>VLOOKUP(H20,G6:H15,2)</f>
        <v>ნიკოლოზ</v>
      </c>
    </row>
  </sheetData>
  <sortState ref="G6:J15">
    <sortCondition ref="I7"/>
  </sortState>
  <mergeCells count="1">
    <mergeCell ref="A1:I3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5"/>
  <sheetViews>
    <sheetView zoomScale="120" zoomScaleNormal="120" workbookViewId="0">
      <selection activeCell="I6" sqref="I6:L7"/>
    </sheetView>
  </sheetViews>
  <sheetFormatPr defaultColWidth="15.7109375" defaultRowHeight="15" x14ac:dyDescent="0.25"/>
  <cols>
    <col min="1" max="1" width="7.28515625" style="2" customWidth="1"/>
    <col min="2" max="4" width="15.7109375" style="2" customWidth="1"/>
    <col min="5" max="5" width="18" style="2" customWidth="1"/>
    <col min="6" max="6" width="1.7109375" style="2" customWidth="1"/>
    <col min="7" max="7" width="15.7109375" style="2" customWidth="1"/>
    <col min="8" max="10" width="12.7109375" style="2" customWidth="1"/>
    <col min="11" max="16384" width="15.7109375" style="2"/>
  </cols>
  <sheetData>
    <row r="1" spans="1:12" customFormat="1" ht="15" customHeight="1" x14ac:dyDescent="0.25">
      <c r="A1" s="28" t="s">
        <v>3</v>
      </c>
      <c r="B1" s="28"/>
      <c r="C1" s="28"/>
      <c r="D1" s="28"/>
      <c r="E1" s="28"/>
      <c r="F1" s="28"/>
      <c r="G1" s="28"/>
      <c r="H1" s="28"/>
      <c r="I1" s="28"/>
    </row>
    <row r="2" spans="1:12" customFormat="1" ht="15" customHeight="1" x14ac:dyDescent="0.25">
      <c r="A2" s="28"/>
      <c r="B2" s="28"/>
      <c r="C2" s="28"/>
      <c r="D2" s="28"/>
      <c r="E2" s="28"/>
      <c r="F2" s="28"/>
      <c r="G2" s="28"/>
      <c r="H2" s="28"/>
      <c r="I2" s="28"/>
      <c r="J2" s="1"/>
    </row>
    <row r="3" spans="1:12" customFormat="1" ht="15" customHeight="1" x14ac:dyDescent="0.25">
      <c r="A3" s="28"/>
      <c r="B3" s="28"/>
      <c r="C3" s="28"/>
      <c r="D3" s="28"/>
      <c r="E3" s="28"/>
      <c r="F3" s="28"/>
      <c r="G3" s="28"/>
      <c r="H3" s="28"/>
      <c r="I3" s="28"/>
      <c r="J3" s="1"/>
    </row>
    <row r="4" spans="1:12" x14ac:dyDescent="0.25">
      <c r="C4" s="3">
        <v>2</v>
      </c>
      <c r="D4" s="3">
        <v>3</v>
      </c>
      <c r="E4" s="3">
        <v>4</v>
      </c>
      <c r="H4" s="3"/>
      <c r="I4" s="3"/>
    </row>
    <row r="5" spans="1:12" ht="39.950000000000003" customHeight="1" x14ac:dyDescent="0.25">
      <c r="B5" s="4" t="s">
        <v>27</v>
      </c>
      <c r="C5" s="4" t="s">
        <v>0</v>
      </c>
      <c r="D5" s="4" t="s">
        <v>4</v>
      </c>
      <c r="E5" s="4" t="s">
        <v>19</v>
      </c>
      <c r="H5" s="4" t="s">
        <v>27</v>
      </c>
      <c r="I5" s="4" t="s">
        <v>0</v>
      </c>
      <c r="J5" s="4" t="s">
        <v>4</v>
      </c>
      <c r="K5" s="4" t="s">
        <v>19</v>
      </c>
      <c r="L5" s="4" t="s">
        <v>26</v>
      </c>
    </row>
    <row r="6" spans="1:12" x14ac:dyDescent="0.25">
      <c r="B6" s="9">
        <v>1824093802</v>
      </c>
      <c r="C6" s="6" t="s">
        <v>5</v>
      </c>
      <c r="D6" s="6" t="s">
        <v>12</v>
      </c>
      <c r="E6" s="3">
        <v>98</v>
      </c>
      <c r="G6" s="8" t="s">
        <v>2</v>
      </c>
      <c r="H6" s="10">
        <v>1529126510</v>
      </c>
      <c r="I6" s="7"/>
      <c r="J6" s="7"/>
      <c r="K6" s="7"/>
    </row>
    <row r="7" spans="1:12" x14ac:dyDescent="0.25">
      <c r="B7" s="9">
        <v>2824093803</v>
      </c>
      <c r="C7" s="6" t="s">
        <v>23</v>
      </c>
      <c r="D7" s="6" t="s">
        <v>9</v>
      </c>
      <c r="E7" s="3">
        <v>93</v>
      </c>
      <c r="G7" s="8" t="s">
        <v>1</v>
      </c>
      <c r="H7" s="10">
        <v>1529126510</v>
      </c>
      <c r="I7" s="7"/>
      <c r="J7" s="7"/>
      <c r="K7" s="7"/>
      <c r="L7" s="7"/>
    </row>
    <row r="8" spans="1:12" x14ac:dyDescent="0.25">
      <c r="B8" s="9">
        <v>3824093804</v>
      </c>
      <c r="C8" s="6" t="s">
        <v>6</v>
      </c>
      <c r="D8" s="6" t="s">
        <v>10</v>
      </c>
      <c r="E8" s="3">
        <v>68</v>
      </c>
    </row>
    <row r="9" spans="1:12" x14ac:dyDescent="0.25">
      <c r="B9" s="9">
        <v>529126509</v>
      </c>
      <c r="C9" s="6" t="s">
        <v>24</v>
      </c>
      <c r="D9" s="6" t="s">
        <v>18</v>
      </c>
      <c r="E9" s="3">
        <v>81</v>
      </c>
    </row>
    <row r="10" spans="1:12" x14ac:dyDescent="0.25">
      <c r="B10" s="9">
        <v>1529126510</v>
      </c>
      <c r="C10" s="6" t="s">
        <v>25</v>
      </c>
      <c r="D10" s="6" t="s">
        <v>11</v>
      </c>
      <c r="E10" s="3">
        <v>91</v>
      </c>
    </row>
    <row r="11" spans="1:12" x14ac:dyDescent="0.25">
      <c r="B11" s="9">
        <v>2529126511</v>
      </c>
      <c r="C11" s="6" t="s">
        <v>20</v>
      </c>
      <c r="D11" s="6" t="s">
        <v>13</v>
      </c>
      <c r="E11" s="3">
        <v>72</v>
      </c>
    </row>
    <row r="12" spans="1:12" x14ac:dyDescent="0.25">
      <c r="B12" s="9">
        <v>3529126512</v>
      </c>
      <c r="C12" s="6" t="s">
        <v>7</v>
      </c>
      <c r="D12" s="6" t="s">
        <v>16</v>
      </c>
      <c r="E12" s="3">
        <v>78</v>
      </c>
    </row>
    <row r="13" spans="1:12" x14ac:dyDescent="0.25">
      <c r="B13" s="9">
        <v>234159217</v>
      </c>
      <c r="C13" s="6" t="s">
        <v>21</v>
      </c>
      <c r="D13" s="6" t="s">
        <v>17</v>
      </c>
      <c r="E13" s="3">
        <v>90</v>
      </c>
    </row>
    <row r="14" spans="1:12" x14ac:dyDescent="0.25">
      <c r="B14" s="9">
        <v>1234159218</v>
      </c>
      <c r="C14" s="6" t="s">
        <v>8</v>
      </c>
      <c r="D14" s="6" t="s">
        <v>14</v>
      </c>
      <c r="E14" s="3">
        <v>84</v>
      </c>
    </row>
    <row r="15" spans="1:12" x14ac:dyDescent="0.25">
      <c r="B15" s="9">
        <v>2234159219</v>
      </c>
      <c r="C15" s="6" t="s">
        <v>22</v>
      </c>
      <c r="D15" s="6" t="s">
        <v>15</v>
      </c>
      <c r="E15" s="3">
        <v>74</v>
      </c>
    </row>
  </sheetData>
  <mergeCells count="1">
    <mergeCell ref="A1:I3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5"/>
  <sheetViews>
    <sheetView zoomScale="120" zoomScaleNormal="120" workbookViewId="0">
      <selection activeCell="H9" sqref="H9"/>
    </sheetView>
  </sheetViews>
  <sheetFormatPr defaultColWidth="15.7109375" defaultRowHeight="15" x14ac:dyDescent="0.25"/>
  <cols>
    <col min="1" max="1" width="7.28515625" style="2" customWidth="1"/>
    <col min="2" max="4" width="15.7109375" style="2" customWidth="1"/>
    <col min="5" max="5" width="18" style="2" customWidth="1"/>
    <col min="6" max="6" width="1.7109375" style="2" customWidth="1"/>
    <col min="7" max="7" width="15.7109375" style="2" customWidth="1"/>
    <col min="8" max="10" width="12.7109375" style="2" customWidth="1"/>
    <col min="11" max="16384" width="15.7109375" style="2"/>
  </cols>
  <sheetData>
    <row r="1" spans="1:12" customFormat="1" ht="15" customHeight="1" x14ac:dyDescent="0.25">
      <c r="A1" s="28" t="s">
        <v>3</v>
      </c>
      <c r="B1" s="28"/>
      <c r="C1" s="28"/>
      <c r="D1" s="28"/>
      <c r="E1" s="28"/>
      <c r="F1" s="28"/>
      <c r="G1" s="28"/>
      <c r="H1" s="28"/>
      <c r="I1" s="28"/>
    </row>
    <row r="2" spans="1:12" customFormat="1" ht="15" customHeight="1" x14ac:dyDescent="0.25">
      <c r="A2" s="28"/>
      <c r="B2" s="28"/>
      <c r="C2" s="28"/>
      <c r="D2" s="28"/>
      <c r="E2" s="28"/>
      <c r="F2" s="28"/>
      <c r="G2" s="28"/>
      <c r="H2" s="28"/>
      <c r="I2" s="28"/>
      <c r="J2" s="1"/>
    </row>
    <row r="3" spans="1:12" customFormat="1" ht="15" customHeight="1" x14ac:dyDescent="0.25">
      <c r="A3" s="28"/>
      <c r="B3" s="28"/>
      <c r="C3" s="28"/>
      <c r="D3" s="28"/>
      <c r="E3" s="28"/>
      <c r="F3" s="28"/>
      <c r="G3" s="28"/>
      <c r="H3" s="28"/>
      <c r="I3" s="28"/>
      <c r="J3" s="1"/>
    </row>
    <row r="4" spans="1:12" x14ac:dyDescent="0.25">
      <c r="C4" s="3">
        <v>2</v>
      </c>
      <c r="D4" s="3">
        <v>3</v>
      </c>
      <c r="E4" s="3">
        <v>4</v>
      </c>
      <c r="H4" s="3"/>
      <c r="I4" s="3"/>
    </row>
    <row r="5" spans="1:12" ht="39.950000000000003" customHeight="1" x14ac:dyDescent="0.25">
      <c r="B5" s="4" t="s">
        <v>27</v>
      </c>
      <c r="C5" s="4" t="s">
        <v>0</v>
      </c>
      <c r="D5" s="4" t="s">
        <v>4</v>
      </c>
      <c r="E5" s="4" t="s">
        <v>19</v>
      </c>
      <c r="H5" s="4" t="s">
        <v>27</v>
      </c>
      <c r="I5" s="4" t="s">
        <v>0</v>
      </c>
      <c r="J5" s="4" t="s">
        <v>4</v>
      </c>
      <c r="K5" s="4" t="s">
        <v>19</v>
      </c>
      <c r="L5" s="4" t="s">
        <v>26</v>
      </c>
    </row>
    <row r="6" spans="1:12" x14ac:dyDescent="0.25">
      <c r="B6" s="9">
        <v>1824093802</v>
      </c>
      <c r="C6" s="6" t="s">
        <v>5</v>
      </c>
      <c r="D6" s="6" t="s">
        <v>12</v>
      </c>
      <c r="E6" s="3">
        <v>98</v>
      </c>
      <c r="G6" s="8" t="s">
        <v>2</v>
      </c>
      <c r="H6" s="10">
        <v>1529126510</v>
      </c>
      <c r="I6" s="7" t="str">
        <f>VLOOKUP(H6,B6:C15,2,FALSE)</f>
        <v>დავით</v>
      </c>
      <c r="J6" s="7" t="str">
        <f>VLOOKUP(H6,B6:E15,3,FALSE)</f>
        <v>პირველი</v>
      </c>
      <c r="K6" s="7">
        <f>VLOOKUP(H6,B6:E15,4,FALSE)</f>
        <v>91</v>
      </c>
      <c r="L6" s="2" t="e">
        <f>VLOOKUP(H6,B6:E15,5,FALSE)</f>
        <v>#REF!</v>
      </c>
    </row>
    <row r="7" spans="1:12" x14ac:dyDescent="0.25">
      <c r="B7" s="9">
        <v>2824093803</v>
      </c>
      <c r="C7" s="6" t="s">
        <v>23</v>
      </c>
      <c r="D7" s="6" t="s">
        <v>9</v>
      </c>
      <c r="E7" s="3">
        <v>93</v>
      </c>
      <c r="G7" s="8" t="s">
        <v>1</v>
      </c>
      <c r="H7" s="10">
        <v>1529126510</v>
      </c>
      <c r="I7" s="7" t="str">
        <f>VLOOKUP($H$7,$B$6:$E$15,C$4)</f>
        <v>დავით</v>
      </c>
      <c r="J7" s="7" t="str">
        <f>VLOOKUP($H$7,$B$6:$E$15,D$4)</f>
        <v>პირველი</v>
      </c>
      <c r="K7" s="7">
        <f>VLOOKUP($H$7,$B$6:$E$15,E$4)</f>
        <v>91</v>
      </c>
      <c r="L7" s="2" t="e">
        <f>VLOOKUP(H7,B7:E16,5,FALSE)</f>
        <v>#REF!</v>
      </c>
    </row>
    <row r="8" spans="1:12" x14ac:dyDescent="0.25">
      <c r="B8" s="9">
        <v>3824093804</v>
      </c>
      <c r="C8" s="6" t="s">
        <v>6</v>
      </c>
      <c r="D8" s="6" t="s">
        <v>10</v>
      </c>
      <c r="E8" s="3">
        <v>68</v>
      </c>
    </row>
    <row r="9" spans="1:12" x14ac:dyDescent="0.25">
      <c r="B9" s="9">
        <v>529126509</v>
      </c>
      <c r="C9" s="6" t="s">
        <v>24</v>
      </c>
      <c r="D9" s="6" t="s">
        <v>18</v>
      </c>
      <c r="E9" s="3">
        <v>81</v>
      </c>
    </row>
    <row r="10" spans="1:12" x14ac:dyDescent="0.25">
      <c r="B10" s="9">
        <v>1529126510</v>
      </c>
      <c r="C10" s="6" t="s">
        <v>25</v>
      </c>
      <c r="D10" s="6" t="s">
        <v>11</v>
      </c>
      <c r="E10" s="3">
        <v>91</v>
      </c>
    </row>
    <row r="11" spans="1:12" x14ac:dyDescent="0.25">
      <c r="B11" s="9">
        <v>2529126511</v>
      </c>
      <c r="C11" s="6" t="s">
        <v>20</v>
      </c>
      <c r="D11" s="6" t="s">
        <v>13</v>
      </c>
      <c r="E11" s="3">
        <v>72</v>
      </c>
    </row>
    <row r="12" spans="1:12" x14ac:dyDescent="0.25">
      <c r="B12" s="9">
        <v>3529126512</v>
      </c>
      <c r="C12" s="6" t="s">
        <v>7</v>
      </c>
      <c r="D12" s="6" t="s">
        <v>16</v>
      </c>
      <c r="E12" s="3">
        <v>78</v>
      </c>
    </row>
    <row r="13" spans="1:12" x14ac:dyDescent="0.25">
      <c r="B13" s="9">
        <v>234159217</v>
      </c>
      <c r="C13" s="6" t="s">
        <v>21</v>
      </c>
      <c r="D13" s="6" t="s">
        <v>17</v>
      </c>
      <c r="E13" s="3">
        <v>90</v>
      </c>
    </row>
    <row r="14" spans="1:12" x14ac:dyDescent="0.25">
      <c r="B14" s="9">
        <v>1234159218</v>
      </c>
      <c r="C14" s="6" t="s">
        <v>8</v>
      </c>
      <c r="D14" s="6" t="s">
        <v>14</v>
      </c>
      <c r="E14" s="3">
        <v>84</v>
      </c>
    </row>
    <row r="15" spans="1:12" x14ac:dyDescent="0.25">
      <c r="B15" s="9">
        <v>2234159219</v>
      </c>
      <c r="C15" s="6" t="s">
        <v>22</v>
      </c>
      <c r="D15" s="6" t="s">
        <v>15</v>
      </c>
      <c r="E15" s="3">
        <v>74</v>
      </c>
    </row>
  </sheetData>
  <mergeCells count="1">
    <mergeCell ref="A1:I3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0"/>
  <sheetViews>
    <sheetView workbookViewId="0">
      <selection activeCell="D10" sqref="D10"/>
    </sheetView>
  </sheetViews>
  <sheetFormatPr defaultColWidth="15.7109375" defaultRowHeight="15" x14ac:dyDescent="0.25"/>
  <cols>
    <col min="1" max="1" width="7.28515625" style="2" customWidth="1"/>
    <col min="2" max="2" width="15.7109375" style="2"/>
    <col min="3" max="3" width="19.28515625" style="2" customWidth="1"/>
    <col min="4" max="5" width="30.85546875" style="2" customWidth="1"/>
    <col min="6" max="6" width="6.28515625" style="2" customWidth="1"/>
    <col min="7" max="7" width="15.7109375" style="2"/>
    <col min="8" max="10" width="12.7109375" style="2" customWidth="1"/>
    <col min="11" max="16384" width="15.7109375" style="2"/>
  </cols>
  <sheetData>
    <row r="1" spans="1:11" customFormat="1" ht="15" customHeight="1" x14ac:dyDescent="0.25">
      <c r="A1" s="28" t="s">
        <v>3</v>
      </c>
      <c r="B1" s="28"/>
      <c r="C1" s="28"/>
      <c r="D1" s="28"/>
      <c r="E1" s="28"/>
      <c r="F1" s="28"/>
      <c r="G1" s="28"/>
      <c r="H1" s="28"/>
      <c r="I1" s="28"/>
    </row>
    <row r="2" spans="1:11" customFormat="1" ht="15" customHeight="1" x14ac:dyDescent="0.25">
      <c r="A2" s="28"/>
      <c r="B2" s="28"/>
      <c r="C2" s="28"/>
      <c r="D2" s="28"/>
      <c r="E2" s="28"/>
      <c r="F2" s="28"/>
      <c r="G2" s="28"/>
      <c r="H2" s="28"/>
      <c r="I2" s="28"/>
      <c r="J2" s="1"/>
    </row>
    <row r="3" spans="1:11" customFormat="1" ht="15" customHeight="1" x14ac:dyDescent="0.25">
      <c r="A3" s="28"/>
      <c r="B3" s="28"/>
      <c r="C3" s="28"/>
      <c r="D3" s="28"/>
      <c r="E3" s="28"/>
      <c r="F3" s="28"/>
      <c r="G3" s="28"/>
      <c r="H3" s="28"/>
      <c r="I3" s="28"/>
      <c r="J3" s="1"/>
    </row>
    <row r="4" spans="1:11" x14ac:dyDescent="0.25">
      <c r="C4" s="3"/>
      <c r="D4" s="3"/>
      <c r="E4" s="3"/>
      <c r="H4" s="3"/>
      <c r="I4" s="3"/>
    </row>
    <row r="5" spans="1:11" x14ac:dyDescent="0.25">
      <c r="B5" s="29" t="s">
        <v>47</v>
      </c>
      <c r="C5" s="29"/>
      <c r="D5" s="29"/>
      <c r="E5" s="4"/>
      <c r="G5" s="4"/>
      <c r="H5" s="4"/>
      <c r="I5" s="4"/>
      <c r="J5" s="4"/>
      <c r="K5" s="4"/>
    </row>
    <row r="6" spans="1:11" x14ac:dyDescent="0.25">
      <c r="B6" s="14" t="s">
        <v>28</v>
      </c>
      <c r="C6" s="15" t="s">
        <v>39</v>
      </c>
      <c r="D6" s="16" t="s">
        <v>48</v>
      </c>
      <c r="E6" s="16" t="s">
        <v>49</v>
      </c>
      <c r="G6" s="30" t="s">
        <v>46</v>
      </c>
      <c r="H6" s="30"/>
      <c r="I6" s="7"/>
      <c r="J6" s="7"/>
    </row>
    <row r="7" spans="1:11" x14ac:dyDescent="0.25">
      <c r="B7" s="14" t="s">
        <v>29</v>
      </c>
      <c r="C7" s="17">
        <v>57</v>
      </c>
      <c r="D7" s="16"/>
      <c r="E7" s="18"/>
      <c r="G7" s="26" t="s">
        <v>40</v>
      </c>
      <c r="H7" s="25">
        <v>0</v>
      </c>
      <c r="J7" s="7"/>
    </row>
    <row r="8" spans="1:11" x14ac:dyDescent="0.25">
      <c r="B8" s="14" t="s">
        <v>30</v>
      </c>
      <c r="C8" s="17">
        <v>77</v>
      </c>
      <c r="D8" s="16"/>
      <c r="E8" s="18"/>
      <c r="G8" s="27" t="s">
        <v>41</v>
      </c>
      <c r="H8" s="25">
        <v>50</v>
      </c>
    </row>
    <row r="9" spans="1:11" x14ac:dyDescent="0.25">
      <c r="B9" s="14" t="s">
        <v>31</v>
      </c>
      <c r="C9" s="17">
        <v>78</v>
      </c>
      <c r="D9" s="16"/>
      <c r="E9" s="18"/>
      <c r="G9" s="27" t="s">
        <v>42</v>
      </c>
      <c r="H9" s="25">
        <v>60</v>
      </c>
    </row>
    <row r="10" spans="1:11" x14ac:dyDescent="0.25">
      <c r="B10" s="14" t="s">
        <v>32</v>
      </c>
      <c r="C10" s="17">
        <v>60</v>
      </c>
      <c r="D10" s="16"/>
      <c r="E10" s="18"/>
      <c r="G10" s="27" t="s">
        <v>43</v>
      </c>
      <c r="H10" s="25">
        <v>70</v>
      </c>
    </row>
    <row r="11" spans="1:11" x14ac:dyDescent="0.25">
      <c r="B11" s="14" t="s">
        <v>33</v>
      </c>
      <c r="C11" s="17">
        <v>33</v>
      </c>
      <c r="D11" s="16"/>
      <c r="E11" s="18"/>
      <c r="G11" s="27" t="s">
        <v>44</v>
      </c>
      <c r="H11" s="25">
        <v>80</v>
      </c>
    </row>
    <row r="12" spans="1:11" x14ac:dyDescent="0.25">
      <c r="B12" s="14" t="s">
        <v>34</v>
      </c>
      <c r="C12" s="17">
        <v>89</v>
      </c>
      <c r="D12" s="16"/>
      <c r="E12" s="18"/>
      <c r="G12" s="27" t="s">
        <v>45</v>
      </c>
      <c r="H12" s="25">
        <v>90</v>
      </c>
    </row>
    <row r="13" spans="1:11" x14ac:dyDescent="0.25">
      <c r="B13" s="14" t="s">
        <v>35</v>
      </c>
      <c r="C13" s="17">
        <v>80</v>
      </c>
      <c r="D13" s="16"/>
      <c r="E13" s="18"/>
    </row>
    <row r="14" spans="1:11" x14ac:dyDescent="0.25">
      <c r="B14" s="14" t="s">
        <v>36</v>
      </c>
      <c r="C14" s="17">
        <v>73</v>
      </c>
      <c r="D14" s="16"/>
      <c r="E14" s="18"/>
      <c r="G14" s="10"/>
    </row>
    <row r="15" spans="1:11" x14ac:dyDescent="0.25">
      <c r="B15" s="14" t="s">
        <v>37</v>
      </c>
      <c r="C15" s="17">
        <v>59</v>
      </c>
      <c r="D15" s="16"/>
      <c r="E15" s="18"/>
      <c r="G15" s="10"/>
    </row>
    <row r="16" spans="1:11" ht="12" customHeight="1" x14ac:dyDescent="0.25">
      <c r="B16" s="14" t="s">
        <v>38</v>
      </c>
      <c r="C16" s="17">
        <v>51</v>
      </c>
      <c r="D16" s="16"/>
      <c r="E16" s="18"/>
      <c r="G16" s="10"/>
    </row>
    <row r="17" spans="2:8" x14ac:dyDescent="0.25">
      <c r="B17" s="5"/>
      <c r="G17" s="10"/>
    </row>
    <row r="19" spans="2:8" x14ac:dyDescent="0.25">
      <c r="B19" s="29" t="s">
        <v>47</v>
      </c>
      <c r="C19" s="29"/>
      <c r="D19" s="29"/>
      <c r="E19" s="4"/>
      <c r="G19" s="4"/>
      <c r="H19" s="4"/>
    </row>
    <row r="20" spans="2:8" x14ac:dyDescent="0.25">
      <c r="B20" s="14" t="s">
        <v>28</v>
      </c>
      <c r="C20" s="15" t="s">
        <v>39</v>
      </c>
      <c r="D20" s="16" t="s">
        <v>48</v>
      </c>
      <c r="E20" s="16" t="s">
        <v>49</v>
      </c>
      <c r="G20" s="30" t="s">
        <v>46</v>
      </c>
      <c r="H20" s="30"/>
    </row>
    <row r="21" spans="2:8" x14ac:dyDescent="0.25">
      <c r="B21" s="14" t="s">
        <v>29</v>
      </c>
      <c r="C21" s="17">
        <v>57</v>
      </c>
      <c r="D21" s="16"/>
      <c r="E21" s="18"/>
      <c r="G21" s="11">
        <v>90</v>
      </c>
      <c r="H21" s="13" t="s">
        <v>45</v>
      </c>
    </row>
    <row r="22" spans="2:8" x14ac:dyDescent="0.25">
      <c r="B22" s="14" t="s">
        <v>30</v>
      </c>
      <c r="C22" s="17">
        <v>77</v>
      </c>
      <c r="D22" s="16"/>
      <c r="E22" s="18"/>
      <c r="G22" s="11">
        <v>80</v>
      </c>
      <c r="H22" s="13" t="s">
        <v>44</v>
      </c>
    </row>
    <row r="23" spans="2:8" x14ac:dyDescent="0.25">
      <c r="B23" s="14" t="s">
        <v>31</v>
      </c>
      <c r="C23" s="17">
        <v>78</v>
      </c>
      <c r="D23" s="16"/>
      <c r="E23" s="18"/>
      <c r="G23" s="11">
        <v>70</v>
      </c>
      <c r="H23" s="13" t="s">
        <v>43</v>
      </c>
    </row>
    <row r="24" spans="2:8" x14ac:dyDescent="0.25">
      <c r="B24" s="14" t="s">
        <v>32</v>
      </c>
      <c r="C24" s="17">
        <v>60</v>
      </c>
      <c r="D24" s="16"/>
      <c r="E24" s="18"/>
      <c r="G24" s="11">
        <v>60</v>
      </c>
      <c r="H24" s="13" t="s">
        <v>42</v>
      </c>
    </row>
    <row r="25" spans="2:8" x14ac:dyDescent="0.25">
      <c r="B25" s="14" t="s">
        <v>33</v>
      </c>
      <c r="C25" s="17">
        <v>33</v>
      </c>
      <c r="D25" s="16"/>
      <c r="E25" s="18"/>
      <c r="G25" s="11">
        <v>50</v>
      </c>
      <c r="H25" s="13" t="s">
        <v>41</v>
      </c>
    </row>
    <row r="26" spans="2:8" x14ac:dyDescent="0.25">
      <c r="B26" s="14" t="s">
        <v>34</v>
      </c>
      <c r="C26" s="17">
        <v>89</v>
      </c>
      <c r="D26" s="16"/>
      <c r="E26" s="18"/>
      <c r="G26" s="11">
        <v>0</v>
      </c>
      <c r="H26" s="12" t="s">
        <v>40</v>
      </c>
    </row>
    <row r="27" spans="2:8" x14ac:dyDescent="0.25">
      <c r="B27" s="14" t="s">
        <v>35</v>
      </c>
      <c r="C27" s="17">
        <v>80</v>
      </c>
      <c r="D27" s="16"/>
      <c r="E27" s="18"/>
    </row>
    <row r="28" spans="2:8" x14ac:dyDescent="0.25">
      <c r="B28" s="14" t="s">
        <v>36</v>
      </c>
      <c r="C28" s="17">
        <v>73</v>
      </c>
      <c r="D28" s="16"/>
      <c r="E28" s="18"/>
      <c r="G28" s="10"/>
    </row>
    <row r="29" spans="2:8" x14ac:dyDescent="0.25">
      <c r="B29" s="14" t="s">
        <v>37</v>
      </c>
      <c r="C29" s="17">
        <v>59</v>
      </c>
      <c r="D29" s="16"/>
      <c r="E29" s="18"/>
      <c r="G29" s="10"/>
    </row>
    <row r="30" spans="2:8" x14ac:dyDescent="0.25">
      <c r="B30" s="14" t="s">
        <v>38</v>
      </c>
      <c r="C30" s="17">
        <v>51</v>
      </c>
      <c r="D30" s="16"/>
      <c r="E30" s="18"/>
      <c r="G30" s="10"/>
    </row>
  </sheetData>
  <sortState ref="G21:H26">
    <sortCondition descending="1" ref="G22"/>
  </sortState>
  <mergeCells count="5">
    <mergeCell ref="A1:I3"/>
    <mergeCell ref="B5:D5"/>
    <mergeCell ref="G6:H6"/>
    <mergeCell ref="B19:D19"/>
    <mergeCell ref="G20:H20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0"/>
  <sheetViews>
    <sheetView workbookViewId="0">
      <selection activeCell="H21" sqref="H21"/>
    </sheetView>
  </sheetViews>
  <sheetFormatPr defaultColWidth="15.7109375" defaultRowHeight="15" x14ac:dyDescent="0.25"/>
  <cols>
    <col min="1" max="1" width="7.28515625" style="2" customWidth="1"/>
    <col min="2" max="2" width="15.7109375" style="2"/>
    <col min="3" max="3" width="19.28515625" style="2" customWidth="1"/>
    <col min="4" max="5" width="30.85546875" style="2" customWidth="1"/>
    <col min="6" max="6" width="6.28515625" style="2" customWidth="1"/>
    <col min="7" max="7" width="15.7109375" style="2"/>
    <col min="8" max="10" width="12.7109375" style="2" customWidth="1"/>
    <col min="11" max="16384" width="15.7109375" style="2"/>
  </cols>
  <sheetData>
    <row r="1" spans="1:11" customFormat="1" ht="15" customHeight="1" x14ac:dyDescent="0.25">
      <c r="A1" s="28" t="s">
        <v>3</v>
      </c>
      <c r="B1" s="28"/>
      <c r="C1" s="28"/>
      <c r="D1" s="28"/>
      <c r="E1" s="28"/>
      <c r="F1" s="28"/>
      <c r="G1" s="28"/>
      <c r="H1" s="28"/>
      <c r="I1" s="28"/>
    </row>
    <row r="2" spans="1:11" customFormat="1" ht="15" customHeight="1" x14ac:dyDescent="0.25">
      <c r="A2" s="28"/>
      <c r="B2" s="28"/>
      <c r="C2" s="28"/>
      <c r="D2" s="28"/>
      <c r="E2" s="28"/>
      <c r="F2" s="28"/>
      <c r="G2" s="28"/>
      <c r="H2" s="28"/>
      <c r="I2" s="28"/>
      <c r="J2" s="1"/>
    </row>
    <row r="3" spans="1:11" customFormat="1" ht="15" customHeight="1" x14ac:dyDescent="0.25">
      <c r="A3" s="28"/>
      <c r="B3" s="28"/>
      <c r="C3" s="28"/>
      <c r="D3" s="28"/>
      <c r="E3" s="28"/>
      <c r="F3" s="28"/>
      <c r="G3" s="28"/>
      <c r="H3" s="28"/>
      <c r="I3" s="28"/>
      <c r="J3" s="1"/>
    </row>
    <row r="4" spans="1:11" x14ac:dyDescent="0.25">
      <c r="C4" s="3"/>
      <c r="D4" s="3"/>
      <c r="E4" s="3"/>
      <c r="H4" s="3"/>
      <c r="I4" s="3"/>
    </row>
    <row r="5" spans="1:11" x14ac:dyDescent="0.25">
      <c r="B5" s="29" t="s">
        <v>47</v>
      </c>
      <c r="C5" s="29"/>
      <c r="D5" s="29"/>
      <c r="E5" s="4"/>
      <c r="G5" s="4"/>
      <c r="H5" s="4"/>
      <c r="I5" s="4"/>
      <c r="J5" s="4"/>
      <c r="K5" s="4"/>
    </row>
    <row r="6" spans="1:11" x14ac:dyDescent="0.25">
      <c r="B6" s="14" t="s">
        <v>28</v>
      </c>
      <c r="C6" s="15" t="s">
        <v>39</v>
      </c>
      <c r="D6" s="16" t="s">
        <v>48</v>
      </c>
      <c r="E6" s="16" t="s">
        <v>49</v>
      </c>
      <c r="G6" s="30" t="s">
        <v>46</v>
      </c>
      <c r="H6" s="30"/>
      <c r="I6" s="7"/>
      <c r="J6" s="7"/>
    </row>
    <row r="7" spans="1:11" x14ac:dyDescent="0.25">
      <c r="B7" s="14" t="s">
        <v>29</v>
      </c>
      <c r="C7" s="17">
        <v>57</v>
      </c>
      <c r="D7" s="16" t="e">
        <f>VLOOKUP(C7,$G$7:$H$12,2,0)</f>
        <v>#N/A</v>
      </c>
      <c r="E7" s="18" t="e">
        <f>VLOOKUP(C7,$G$7:$H$12,2,1)</f>
        <v>#N/A</v>
      </c>
      <c r="G7" s="26" t="s">
        <v>40</v>
      </c>
      <c r="H7" s="25">
        <v>0</v>
      </c>
      <c r="J7" s="7"/>
    </row>
    <row r="8" spans="1:11" x14ac:dyDescent="0.25">
      <c r="B8" s="14" t="s">
        <v>30</v>
      </c>
      <c r="C8" s="17">
        <v>77</v>
      </c>
      <c r="D8" s="16" t="e">
        <f t="shared" ref="D8:D16" si="0">VLOOKUP(C8,$G$7:$H$12,2,0)</f>
        <v>#N/A</v>
      </c>
      <c r="E8" s="18" t="e">
        <f t="shared" ref="E8:E16" si="1">VLOOKUP(C8,$G$7:$H$12,2,1)</f>
        <v>#N/A</v>
      </c>
      <c r="G8" s="27" t="s">
        <v>41</v>
      </c>
      <c r="H8" s="25">
        <v>50</v>
      </c>
    </row>
    <row r="9" spans="1:11" x14ac:dyDescent="0.25">
      <c r="B9" s="14" t="s">
        <v>31</v>
      </c>
      <c r="C9" s="17">
        <v>78</v>
      </c>
      <c r="D9" s="16" t="e">
        <f t="shared" si="0"/>
        <v>#N/A</v>
      </c>
      <c r="E9" s="18" t="e">
        <f t="shared" si="1"/>
        <v>#N/A</v>
      </c>
      <c r="G9" s="27" t="s">
        <v>42</v>
      </c>
      <c r="H9" s="25">
        <v>60</v>
      </c>
    </row>
    <row r="10" spans="1:11" x14ac:dyDescent="0.25">
      <c r="B10" s="14" t="s">
        <v>32</v>
      </c>
      <c r="C10" s="17">
        <v>60</v>
      </c>
      <c r="D10" s="16" t="e">
        <f t="shared" si="0"/>
        <v>#N/A</v>
      </c>
      <c r="E10" s="18" t="e">
        <f t="shared" si="1"/>
        <v>#N/A</v>
      </c>
      <c r="G10" s="27" t="s">
        <v>43</v>
      </c>
      <c r="H10" s="25">
        <v>70</v>
      </c>
    </row>
    <row r="11" spans="1:11" x14ac:dyDescent="0.25">
      <c r="B11" s="14" t="s">
        <v>33</v>
      </c>
      <c r="C11" s="17">
        <v>33</v>
      </c>
      <c r="D11" s="16" t="e">
        <f t="shared" si="0"/>
        <v>#N/A</v>
      </c>
      <c r="E11" s="18" t="e">
        <f t="shared" si="1"/>
        <v>#N/A</v>
      </c>
      <c r="G11" s="27" t="s">
        <v>44</v>
      </c>
      <c r="H11" s="25">
        <v>80</v>
      </c>
    </row>
    <row r="12" spans="1:11" x14ac:dyDescent="0.25">
      <c r="B12" s="14" t="s">
        <v>34</v>
      </c>
      <c r="C12" s="17">
        <v>89</v>
      </c>
      <c r="D12" s="16" t="e">
        <f t="shared" si="0"/>
        <v>#N/A</v>
      </c>
      <c r="E12" s="18" t="e">
        <f t="shared" si="1"/>
        <v>#N/A</v>
      </c>
      <c r="G12" s="27" t="s">
        <v>45</v>
      </c>
      <c r="H12" s="25">
        <v>90</v>
      </c>
    </row>
    <row r="13" spans="1:11" x14ac:dyDescent="0.25">
      <c r="B13" s="14" t="s">
        <v>35</v>
      </c>
      <c r="C13" s="17">
        <v>80</v>
      </c>
      <c r="D13" s="16" t="e">
        <f t="shared" si="0"/>
        <v>#N/A</v>
      </c>
      <c r="E13" s="18" t="e">
        <f t="shared" si="1"/>
        <v>#N/A</v>
      </c>
    </row>
    <row r="14" spans="1:11" x14ac:dyDescent="0.25">
      <c r="B14" s="14" t="s">
        <v>36</v>
      </c>
      <c r="C14" s="17">
        <v>73</v>
      </c>
      <c r="D14" s="16" t="e">
        <f t="shared" si="0"/>
        <v>#N/A</v>
      </c>
      <c r="E14" s="18" t="e">
        <f t="shared" si="1"/>
        <v>#N/A</v>
      </c>
      <c r="G14" s="10"/>
    </row>
    <row r="15" spans="1:11" x14ac:dyDescent="0.25">
      <c r="B15" s="14" t="s">
        <v>37</v>
      </c>
      <c r="C15" s="17">
        <v>59</v>
      </c>
      <c r="D15" s="16" t="e">
        <f t="shared" si="0"/>
        <v>#N/A</v>
      </c>
      <c r="E15" s="18" t="e">
        <f t="shared" si="1"/>
        <v>#N/A</v>
      </c>
      <c r="G15" s="10"/>
    </row>
    <row r="16" spans="1:11" ht="12" customHeight="1" x14ac:dyDescent="0.25">
      <c r="B16" s="14" t="s">
        <v>38</v>
      </c>
      <c r="C16" s="17">
        <v>51</v>
      </c>
      <c r="D16" s="16" t="e">
        <f t="shared" si="0"/>
        <v>#N/A</v>
      </c>
      <c r="E16" s="18" t="e">
        <f t="shared" si="1"/>
        <v>#N/A</v>
      </c>
      <c r="G16" s="10"/>
    </row>
    <row r="17" spans="2:8" x14ac:dyDescent="0.25">
      <c r="B17" s="5"/>
      <c r="G17" s="10"/>
    </row>
    <row r="19" spans="2:8" x14ac:dyDescent="0.25">
      <c r="B19" s="29" t="s">
        <v>47</v>
      </c>
      <c r="C19" s="29"/>
      <c r="D19" s="29"/>
      <c r="E19" s="4"/>
      <c r="G19" s="4"/>
      <c r="H19" s="4"/>
    </row>
    <row r="20" spans="2:8" x14ac:dyDescent="0.25">
      <c r="B20" s="14" t="s">
        <v>28</v>
      </c>
      <c r="C20" s="15" t="s">
        <v>39</v>
      </c>
      <c r="D20" s="16" t="s">
        <v>48</v>
      </c>
      <c r="E20" s="16" t="s">
        <v>49</v>
      </c>
      <c r="G20" s="30" t="s">
        <v>46</v>
      </c>
      <c r="H20" s="30"/>
    </row>
    <row r="21" spans="2:8" x14ac:dyDescent="0.25">
      <c r="B21" s="14" t="s">
        <v>29</v>
      </c>
      <c r="C21" s="17">
        <v>57</v>
      </c>
      <c r="D21" s="16" t="e">
        <f>VLOOKUP(C21,$G$21:$H$26,2,0)</f>
        <v>#N/A</v>
      </c>
      <c r="E21" s="18" t="e">
        <f>VLOOKUP(C21,$G$21:$H$26,2,1)</f>
        <v>#N/A</v>
      </c>
      <c r="G21" s="11">
        <v>90</v>
      </c>
      <c r="H21" s="13" t="s">
        <v>45</v>
      </c>
    </row>
    <row r="22" spans="2:8" x14ac:dyDescent="0.25">
      <c r="B22" s="14" t="s">
        <v>30</v>
      </c>
      <c r="C22" s="17">
        <v>77</v>
      </c>
      <c r="D22" s="16" t="e">
        <f t="shared" ref="D22:D30" si="2">VLOOKUP(C22,$G$21:$H$26,2,0)</f>
        <v>#N/A</v>
      </c>
      <c r="E22" s="18" t="str">
        <f t="shared" ref="E22:E30" si="3">VLOOKUP(C22,$G$21:$H$26,2,1)</f>
        <v>F</v>
      </c>
      <c r="G22" s="11">
        <v>80</v>
      </c>
      <c r="H22" s="13" t="s">
        <v>44</v>
      </c>
    </row>
    <row r="23" spans="2:8" x14ac:dyDescent="0.25">
      <c r="B23" s="14" t="s">
        <v>31</v>
      </c>
      <c r="C23" s="17">
        <v>78</v>
      </c>
      <c r="D23" s="16" t="e">
        <f t="shared" si="2"/>
        <v>#N/A</v>
      </c>
      <c r="E23" s="18" t="str">
        <f t="shared" si="3"/>
        <v>F</v>
      </c>
      <c r="G23" s="11">
        <v>70</v>
      </c>
      <c r="H23" s="13" t="s">
        <v>43</v>
      </c>
    </row>
    <row r="24" spans="2:8" x14ac:dyDescent="0.25">
      <c r="B24" s="14" t="s">
        <v>32</v>
      </c>
      <c r="C24" s="17">
        <v>60</v>
      </c>
      <c r="D24" s="16" t="str">
        <f t="shared" si="2"/>
        <v>D</v>
      </c>
      <c r="E24" s="18" t="e">
        <f t="shared" si="3"/>
        <v>#N/A</v>
      </c>
      <c r="G24" s="11">
        <v>60</v>
      </c>
      <c r="H24" s="13" t="s">
        <v>42</v>
      </c>
    </row>
    <row r="25" spans="2:8" x14ac:dyDescent="0.25">
      <c r="B25" s="14" t="s">
        <v>33</v>
      </c>
      <c r="C25" s="17">
        <v>33</v>
      </c>
      <c r="D25" s="16" t="e">
        <f t="shared" si="2"/>
        <v>#N/A</v>
      </c>
      <c r="E25" s="18" t="e">
        <f t="shared" si="3"/>
        <v>#N/A</v>
      </c>
      <c r="G25" s="11">
        <v>50</v>
      </c>
      <c r="H25" s="13" t="s">
        <v>41</v>
      </c>
    </row>
    <row r="26" spans="2:8" x14ac:dyDescent="0.25">
      <c r="B26" s="14" t="s">
        <v>34</v>
      </c>
      <c r="C26" s="17">
        <v>89</v>
      </c>
      <c r="D26" s="16" t="e">
        <f t="shared" si="2"/>
        <v>#N/A</v>
      </c>
      <c r="E26" s="18" t="str">
        <f t="shared" si="3"/>
        <v>F</v>
      </c>
      <c r="G26" s="11">
        <v>0</v>
      </c>
      <c r="H26" s="12" t="s">
        <v>40</v>
      </c>
    </row>
    <row r="27" spans="2:8" x14ac:dyDescent="0.25">
      <c r="B27" s="14" t="s">
        <v>35</v>
      </c>
      <c r="C27" s="17">
        <v>80</v>
      </c>
      <c r="D27" s="16" t="str">
        <f t="shared" si="2"/>
        <v>B</v>
      </c>
      <c r="E27" s="18" t="str">
        <f t="shared" si="3"/>
        <v>F</v>
      </c>
    </row>
    <row r="28" spans="2:8" x14ac:dyDescent="0.25">
      <c r="B28" s="14" t="s">
        <v>36</v>
      </c>
      <c r="C28" s="17">
        <v>73</v>
      </c>
      <c r="D28" s="16" t="e">
        <f t="shared" si="2"/>
        <v>#N/A</v>
      </c>
      <c r="E28" s="18" t="str">
        <f t="shared" si="3"/>
        <v>F</v>
      </c>
      <c r="G28" s="10"/>
    </row>
    <row r="29" spans="2:8" x14ac:dyDescent="0.25">
      <c r="B29" s="14" t="s">
        <v>37</v>
      </c>
      <c r="C29" s="17">
        <v>59</v>
      </c>
      <c r="D29" s="16" t="e">
        <f t="shared" si="2"/>
        <v>#N/A</v>
      </c>
      <c r="E29" s="18" t="e">
        <f t="shared" si="3"/>
        <v>#N/A</v>
      </c>
      <c r="G29" s="10"/>
    </row>
    <row r="30" spans="2:8" x14ac:dyDescent="0.25">
      <c r="B30" s="14" t="s">
        <v>38</v>
      </c>
      <c r="C30" s="17">
        <v>51</v>
      </c>
      <c r="D30" s="16" t="e">
        <f t="shared" si="2"/>
        <v>#N/A</v>
      </c>
      <c r="E30" s="18" t="e">
        <f t="shared" si="3"/>
        <v>#N/A</v>
      </c>
      <c r="G30" s="10"/>
    </row>
  </sheetData>
  <sortState ref="G21:H26">
    <sortCondition ref="H21"/>
  </sortState>
  <mergeCells count="5">
    <mergeCell ref="A1:I3"/>
    <mergeCell ref="B5:D5"/>
    <mergeCell ref="G6:H6"/>
    <mergeCell ref="B19:D19"/>
    <mergeCell ref="G20:H20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ამოცანა 1</vt:lpstr>
      <vt:lpstr>ამოცანა 1 ამოხსნა</vt:lpstr>
      <vt:lpstr>ამოცანა 2</vt:lpstr>
      <vt:lpstr>ამოცანა 2 ამოხსნა</vt:lpstr>
      <vt:lpstr>ამოცანა 3</vt:lpstr>
      <vt:lpstr>ამოცანა 3 ამოხსნა</vt:lpstr>
      <vt:lpstr>ამოცანა 4</vt:lpstr>
      <vt:lpstr>ამოცანა 4 ამოხსნა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G.Datukishvili</dc:creator>
  <cp:lastModifiedBy>G.Datukishvili</cp:lastModifiedBy>
  <dcterms:created xsi:type="dcterms:W3CDTF">2017-03-18T15:17:42Z</dcterms:created>
  <dcterms:modified xsi:type="dcterms:W3CDTF">2017-05-01T16:53:11Z</dcterms:modified>
</cp:coreProperties>
</file>